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c1bbd0668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询价清单" sheetId="1" r:id="R457305311af641fe"/>
    <x:sheet xmlns:r="http://schemas.openxmlformats.org/officeDocument/2006/relationships" name="安装登记" sheetId="2" r:id="R17ee44b294564333"/>
    <x:sheet xmlns:r="http://schemas.openxmlformats.org/officeDocument/2006/relationships" name="BOM价格来源" sheetId="3" r:id="Rfc72c96665d447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%"/>
    <x:numFmt numFmtId="202" formatCode="#,##0"/>
    <x:numFmt numFmtId="203" formatCode="0.000"/>
  </x:numFmts>
  <x:fonts count="6">
    <x:font>
      <x:sz val="11"/>
      <x:name val="Carlito"/>
    </x:font>
    <x:font>
      <x:sz val="10"/>
      <x:color rgb="FF243044"/>
      <x:name val="Arial"/>
    </x:font>
    <x:font>
      <x:b/>
      <x:sz val="10"/>
      <x:color rgb="FFFFFFFF"/>
      <x:name val="Arial"/>
    </x:font>
    <x:font>
      <x:b/>
      <x:sz val="16"/>
      <x:color rgb="FF17386B"/>
      <x:name val="Arial"/>
    </x:font>
    <x:font>
      <x:sz val="10"/>
      <x:color rgb="FF245CA6"/>
      <x:name val="Arial"/>
    </x:font>
    <x:font>
      <x:b/>
      <x:sz val="20"/>
      <x:color rgb="FF17386B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86B"/>
      </x:patternFill>
    </x:fill>
    <x:fill>
      <x:patternFill patternType="solid">
        <x:fgColor rgb="FFFFF0C4"/>
      </x:patternFill>
    </x:fill>
    <x:fill>
      <x:patternFill patternType="solid">
        <x:fgColor rgb="FF17386B"/>
      </x:patternFill>
    </x:fill>
    <x:fill>
      <x:patternFill patternType="solid">
        <x:fgColor rgb="FFFFF0C4"/>
      </x:patternFill>
    </x:fill>
    <x:fill>
      <x:patternFill patternType="solid">
        <x:fgColor rgb="FF17386B"/>
      </x:patternFill>
    </x:fill>
    <x:fill>
      <x:patternFill patternType="solid">
        <x:fgColor rgb="FFFFF0C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A12020"/>
      </x:font>
      <x:fill>
        <x:patternFill>
          <x:bgColor rgb="FFFCE1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9d64c2e574dd7" /><Relationship Type="http://schemas.openxmlformats.org/officeDocument/2006/relationships/theme" Target="/xl/theme/theme1.xml" Id="R787c9e37f34841fb" /><Relationship Type="http://schemas.openxmlformats.org/officeDocument/2006/relationships/sharedStrings" Target="/xl/sharedStrings.xml" Id="R3c425f691cd54b3e" /><Relationship Type="http://schemas.openxmlformats.org/officeDocument/2006/relationships/worksheet" Target="/xl/worksheets/sheet1.xml" Id="R457305311af641fe" /><Relationship Type="http://schemas.openxmlformats.org/officeDocument/2006/relationships/worksheet" Target="/xl/worksheets/sheet2.xml" Id="R17ee44b294564333" /><Relationship Type="http://schemas.openxmlformats.org/officeDocument/2006/relationships/worksheet" Target="/xl/worksheets/sheet3.xml" Id="Rfc72c96665d44797" /></Relationships>
</file>

<file path=xl/tables/table1.xml><?xml version="1.0" encoding="utf-8"?>
<x:table xmlns:x="http://schemas.openxmlformats.org/spreadsheetml/2006/main" id="3" name="LuckinEnquiry" displayName="LuckinEnquiry" ref="A7:N81" headerRowCount="1" totalsRowCount="0" totalsRowShown="0">
  <x:tableColumns count="14">
    <x:tableColumn id="1" name="编号"/>
    <x:tableColumn id="2" name="项目名称"/>
    <x:tableColumn id="3" name="单位"/>
    <x:tableColumn id="4" name="设计净量"/>
    <x:tableColumn id="5" name="损耗率"/>
    <x:tableColumn id="6" name="建议询价量"/>
    <x:tableColumn id="7" name="单价 USD"/>
    <x:tableColumn id="8" name="合价 USD"/>
    <x:tableColumn id="9" name="供货备注"/>
    <x:tableColumn id="10" name="BOM公开规格 / 工程计量依据"/>
    <x:tableColumn id="11" name="本案模型外包 mm"/>
    <x:tableColumn id="12" name="BOM物品ID"/>
    <x:tableColumn id="13" name="BOM图片直链"/>
    <x:tableColumn id="14" name="本案设计及报价范围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uckinInstallation" displayName="LuckinInstallation" ref="A7:K140" headerRowCount="1" totalsRowCount="0" totalsRowShown="0">
  <x:tableColumns count="11">
    <x:tableColumn id="1" name="实例编号"/>
    <x:tableColumn id="2" name="项目名称"/>
    <x:tableColumn id="3" name="安装类型"/>
    <x:tableColumn id="4" name="X 米"/>
    <x:tableColumn id="5" name="Y 米"/>
    <x:tableColumn id="6" name="Z 米"/>
    <x:tableColumn id="7" name="承托实例"/>
    <x:tableColumn id="8" name="操作面向量"/>
    <x:tableColumn id="9" name="接口预留"/>
    <x:tableColumn id="10" name="待确认内容"/>
    <x:tableColumn id="11" name="BOM物品I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4" name="BOMReference" displayName="BOMReference" ref="A7:J66" headerRowCount="1" totalsRowCount="0" totalsRowShown="0">
  <x:tableColumns count="10">
    <x:tableColumn id="1" name="本案ID"/>
    <x:tableColumn id="2" name="BOM itemId"/>
    <x:tableColumn id="3" name="名称"/>
    <x:tableColumn id="4" name="币种"/>
    <x:tableColumn id="5" name="BOM单位"/>
    <x:tableColumn id="6" name="人民币参考单价"/>
    <x:tableColumn id="7" name="美元取整单价"/>
    <x:tableColumn id="8" name="本案设计数量"/>
    <x:tableColumn id="9" name="计价用途"/>
    <x:tableColumn id="10" name="价格范围 / 说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8fc2df8d32f45f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ff5fac6e3ef4b0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7e8f5aad798475b" /></Relationships>
</file>

<file path=xl/worksheets/sheet1.xml><?xml version="1.0" encoding="utf-8"?>
<x:worksheet xmlns:x="http://schemas.openxmlformats.org/spreadsheetml/2006/main">
  <x:sheetPr>
    <x:tabColor rgb="FF17386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28" hidden="0" customWidth="1"/>
    <x:col min="3" max="3" width="7" hidden="0" customWidth="1"/>
    <x:col min="4" max="4" width="12" hidden="0" customWidth="1"/>
    <x:col min="5" max="5" width="10" hidden="0" customWidth="1"/>
    <x:col min="6" max="6" width="16" hidden="0" customWidth="1"/>
    <x:col min="7" max="7" width="14" hidden="0" customWidth="1"/>
    <x:col min="8" max="8" width="14" hidden="0" customWidth="1"/>
    <x:col min="9" max="9" width="28" hidden="0" customWidth="1"/>
    <x:col min="10" max="10" width="48" hidden="0" customWidth="1"/>
    <x:col min="11" max="11" width="32" hidden="0" customWidth="1"/>
    <x:col min="12" max="12" width="18" hidden="0" customWidth="1"/>
    <x:col min="13" max="13" width="52" hidden="0" customWidth="1"/>
    <x:col min="14" max="14" width="7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1"/>
    </x:row>
    <x:row r="2" ht="28" customHeight="1">
      <x:c r="A2" s="6" t="str">
        <x:v>瑞幸 · 蓝调街角 / 150㎡ / 询价清单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1"/>
    </x:row>
    <x:row r="3">
      <x:c r="A3" s="2" t="str">
        <x:v>LK01-R05 · 150㎡ · 22席 · 54项BOM参考价格 / 15项定制待报价 / 5项仅陈列。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1"/>
    </x:row>
    <x:row r="4">
      <x:c r="A4" s="2" t="str">
        <x:v>待报价行</x:v>
      </x:c>
      <x:c r="B4" s="2" t="n">
        <x:f>COUNTBLANK(G8:G81)-COUNTIF('BOM价格来源'!I8:I66,"仅陈列")</x:f>
        <x:v>15</x:v>
      </x:c>
      <x:c r="C4" s="2"/>
      <x:c r="D4" s="2"/>
      <x:c r="E4" s="2"/>
      <x:c r="F4" s="2" t="str">
        <x:v>已报价小计 USD</x:v>
      </x:c>
      <x:c r="G4" s="9" t="n">
        <x:f>IF(COUNT(G8:G81)=0,"",SUM(H8:H81))</x:f>
        <x:v>17075</x:v>
      </x:c>
      <x:c r="H4" s="2"/>
      <x:c r="I4" s="2"/>
      <x:c r="J4" s="2"/>
      <x:c r="K4" s="2"/>
      <x:c r="L4" s="2"/>
      <x:c r="M4" s="2"/>
      <x:c r="N4" s="1"/>
    </x:row>
    <x:row r="5">
      <x:c r="A5" s="2" t="str">
        <x:v>公开资料来源：https://bom.icook.cloud/api/public/quote?projectId=luckin；按物品ID读取名称、规格、图片。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1"/>
    </x:row>
    <x:row r="6">
      <x:c r="A6" s="2" t="str">
        <x:v>美元参考单价已填入；可由供应商覆盖。来源与汇率见「BOM价格来源」。小计不是整店总造价。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1"/>
    </x:row>
    <x:row r="7" ht="42" customHeight="1">
      <x:c r="A7" s="23" t="str">
        <x:v>编号</x:v>
      </x:c>
      <x:c r="B7" s="23" t="str">
        <x:v>项目名称</x:v>
      </x:c>
      <x:c r="C7" s="23" t="str">
        <x:v>单位</x:v>
      </x:c>
      <x:c r="D7" s="23" t="str">
        <x:v>设计净量</x:v>
      </x:c>
      <x:c r="E7" s="23" t="str">
        <x:v>损耗率</x:v>
      </x:c>
      <x:c r="F7" s="23" t="str">
        <x:v>建议询价量</x:v>
      </x:c>
      <x:c r="G7" s="23" t="str">
        <x:v>单价 USD</x:v>
      </x:c>
      <x:c r="H7" s="23" t="str">
        <x:v>合价 USD</x:v>
      </x:c>
      <x:c r="I7" s="23" t="str">
        <x:v>供货备注</x:v>
      </x:c>
      <x:c r="J7" s="23" t="str">
        <x:v>BOM公开规格 / 工程计量依据</x:v>
      </x:c>
      <x:c r="K7" s="23" t="str">
        <x:v>本案模型外包 mm</x:v>
      </x:c>
      <x:c r="L7" s="23" t="str">
        <x:v>BOM物品ID</x:v>
      </x:c>
      <x:c r="M7" s="23" t="str">
        <x:v>BOM图片直链</x:v>
      </x:c>
      <x:c r="N7" s="23" t="str">
        <x:v>本案设计及报价范围</x:v>
      </x:c>
    </x:row>
    <x:row r="8" ht="96" customHeight="1">
      <x:c r="A8" s="10" t="str">
        <x:v>LK01-FLOOR</x:v>
      </x:c>
      <x:c r="B8" s="10" t="str">
        <x:v>灰石地面饰面</x:v>
      </x:c>
      <x:c r="C8" s="10" t="str">
        <x:v>㎡</x:v>
      </x:c>
      <x:c r="D8" s="11" t="n">
        <x:v>150</x:v>
      </x:c>
      <x:c r="E8" s="16" t="n">
        <x:v>0.08</x:v>
      </x:c>
      <x:c r="F8" s="11" t="n">
        <x:f>ROUNDUP(D8*(1+E8),2)</x:f>
        <x:v>162</x:v>
      </x:c>
      <x:c r="G8" s="26"/>
      <x:c r="H8" s="13" t="str">
        <x:f>IF(ISNUMBER(G8),ROUND(G8,0)*F8,"")</x:f>
      </x:c>
      <x:c r="I8" s="27" t="str"/>
      <x:c r="J8" s="10" t="str">
        <x:v>10×15；含设备下方地坪，不含180mm示意结构楼板</x:v>
      </x:c>
      <x:c r="K8" s="10" t="str">
        <x:v>10000×15000×180</x:v>
      </x:c>
      <x:c r="L8" s="10" t="str">
        <x:v>本案定制</x:v>
      </x:c>
      <x:c r="M8" s="10" t="str"/>
      <x:c r="N8" s="10" t="str">
        <x:v>细骨料灰石质感，低光泽、可清洁。按150㎡净量及8%损耗询价，不包含180mm示意楼板。厂家列明实际面层体系、厚度、耐磨及防滑资料，先做样板。</x:v>
      </x:c>
    </x:row>
    <x:row r="9" ht="96" customHeight="1">
      <x:c r="A9" s="10" t="str">
        <x:v>LK01-WALL-LEFT</x:v>
      </x:c>
      <x:c r="B9" s="10" t="str">
        <x:v>左墙基层及涂层</x:v>
      </x:c>
      <x:c r="C9" s="10" t="str">
        <x:v>㎡</x:v>
      </x:c>
      <x:c r="D9" s="11" t="n">
        <x:v>45.12</x:v>
      </x:c>
      <x:c r="E9" s="16" t="n">
        <x:v>0.05</x:v>
      </x:c>
      <x:c r="F9" s="11" t="n">
        <x:f>ROUNDUP(D9*(1+E9),2)</x:f>
        <x:v>47.38</x:v>
      </x:c>
      <x:c r="G9" s="26"/>
      <x:c r="H9" s="13" t="str">
        <x:f>IF(ISNUMBER(G9),ROUND(G9,0)*F9,"")</x:f>
      </x:c>
      <x:c r="I9" s="27" t="str"/>
      <x:c r="J9" s="10" t="str">
        <x:v>10.6×3.8+4.4×1.1；木饰面另列为覆面层</x:v>
      </x:c>
      <x:c r="K9" s="10" t="str">
        <x:v>150×15000×3800</x:v>
      </x:c>
      <x:c r="L9" s="10" t="str">
        <x:v>本案定制</x:v>
      </x:c>
      <x:c r="M9" s="10" t="str"/>
      <x:c r="N9" s="10" t="str">
        <x:v>暖灰矿物涂层意向，细颗粒、哑光。含基层整平；暖木覆面另列，覆面后的涂层范围现场核减。实体基层、防潮及涂层体系待确认。 暖灰质感涂层，涂料以kg计价；覆盖率和基层施工费用待打样核实，不能直接当成每㎡整墙价。</x:v>
      </x:c>
    </x:row>
    <x:row r="10" ht="96" customHeight="1">
      <x:c r="A10" s="10" t="str">
        <x:v>LK01-WALL-RIGHT</x:v>
      </x:c>
      <x:c r="B10" s="10" t="str">
        <x:v>右墙基层及涂层</x:v>
      </x:c>
      <x:c r="C10" s="10" t="str">
        <x:v>㎡</x:v>
      </x:c>
      <x:c r="D10" s="11" t="n">
        <x:v>57</x:v>
      </x:c>
      <x:c r="E10" s="16" t="n">
        <x:v>0.05</x:v>
      </x:c>
      <x:c r="F10" s="11" t="n">
        <x:f>ROUNDUP(D10*(1+E10),2)</x:f>
        <x:v>59.85</x:v>
      </x:c>
      <x:c r="G10" s="26"/>
      <x:c r="H10" s="13" t="str">
        <x:f>IF(ISNUMBER(G10),ROUND(G10,0)*F10,"")</x:f>
      </x:c>
      <x:c r="I10" s="27" t="str"/>
      <x:c r="J10" s="10" t="str">
        <x:v>15×3.8，单面内墙</x:v>
      </x:c>
      <x:c r="K10" s="10" t="str">
        <x:v>150×15000×3800</x:v>
      </x:c>
      <x:c r="L10" s="10" t="str">
        <x:v>本案定制</x:v>
      </x:c>
      <x:c r="M10" s="10" t="str"/>
      <x:c r="N10" s="10" t="str">
        <x:v>暖灰矿物涂层意向，细颗粒、哑光。含基层整平；色样在3000K灯光下确认，实际墙体和涂层体系待确认。 暖灰质感涂层；以kg计价，耗量、基层及施工待核。</x:v>
      </x:c>
    </x:row>
    <x:row r="11" ht="96" customHeight="1">
      <x:c r="A11" s="10" t="str">
        <x:v>LK01-WALL-BACK</x:v>
      </x:c>
      <x:c r="B11" s="10" t="str">
        <x:v>后墙基层及涂层</x:v>
      </x:c>
      <x:c r="C11" s="10" t="str">
        <x:v>㎡</x:v>
      </x:c>
      <x:c r="D11" s="11" t="n">
        <x:v>35.7</x:v>
      </x:c>
      <x:c r="E11" s="16" t="n">
        <x:v>0.05</x:v>
      </x:c>
      <x:c r="F11" s="11" t="n">
        <x:f>ROUNDUP(D11*(1+E11),2)</x:f>
        <x:v>37.49</x:v>
      </x:c>
      <x:c r="G11" s="26"/>
      <x:c r="H11" s="13" t="str">
        <x:f>IF(ISNUMBER(G11),ROUND(G11,0)*F11,"")</x:f>
      </x:c>
      <x:c r="I11" s="27" t="str"/>
      <x:c r="J11" s="10" t="str">
        <x:v>9×3.8+1×1.5，扣除后门开口</x:v>
      </x:c>
      <x:c r="K11" s="10" t="str">
        <x:v>10000×150×3800</x:v>
      </x:c>
      <x:c r="L11" s="10" t="str">
        <x:v>本案定制</x:v>
      </x:c>
      <x:c r="M11" s="10" t="str"/>
      <x:c r="N11" s="10" t="str">
        <x:v>后场采用易清洁涂层，含基层整平。食品操作邻近区域的耐水、耐污做法由厂家与现场确认。</x:v>
      </x:c>
    </x:row>
    <x:row r="12" ht="96" customHeight="1">
      <x:c r="A12" s="10" t="str">
        <x:v>LK01-FACADE</x:v>
      </x:c>
      <x:c r="B12" s="10" t="str">
        <x:v>蓝色门头及窗柱饰面</x:v>
      </x:c>
      <x:c r="C12" s="10" t="str">
        <x:v>㎡</x:v>
      </x:c>
      <x:c r="D12" s="11" t="n">
        <x:v>11.32</x:v>
      </x:c>
      <x:c r="E12" s="16" t="n">
        <x:v>0.08</x:v>
      </x:c>
      <x:c r="F12" s="11" t="n">
        <x:f>ROUNDUP(D12*(1+E12),2)</x:f>
        <x:v>12.23</x:v>
      </x:c>
      <x:c r="G12" s="26"/>
      <x:c r="H12" s="13" t="str">
        <x:f>IF(ISNUMBER(G12),ROUND(G12,0)*F12,"")</x:f>
      </x:c>
      <x:c r="I12" s="27" t="str"/>
      <x:c r="J12" s="10" t="str">
        <x:v>10×0.9+2×0.4×2.9；文字及框架随本项</x:v>
      </x:c>
      <x:c r="K12" s="10" t="str">
        <x:v>10000×172×3800</x:v>
      </x:c>
      <x:c r="L12" s="10" t="str">
        <x:v>本案定制</x:v>
      </x:c>
      <x:c r="M12" s="10" t="str"/>
      <x:c r="N12" s="10" t="str">
        <x:v>深蓝低光泽门头及窗柱，文字、框架、收边随本项。品牌色、户外面层、锚固与审批资料待确认。</x:v>
      </x:c>
    </x:row>
    <x:row r="13" ht="96" customHeight="1">
      <x:c r="A13" s="10" t="str">
        <x:v>LK01-CEILING</x:v>
      </x:c>
      <x:c r="B13" s="10" t="str">
        <x:v>深灰顶面</x:v>
      </x:c>
      <x:c r="C13" s="10" t="str">
        <x:v>㎡</x:v>
      </x:c>
      <x:c r="D13" s="11" t="n">
        <x:v>150</x:v>
      </x:c>
      <x:c r="E13" s="16" t="n">
        <x:v>0.05</x:v>
      </x:c>
      <x:c r="F13" s="11" t="n">
        <x:f>ROUNDUP(D13*(1+E13),2)</x:f>
        <x:v>157.5</x:v>
      </x:c>
      <x:c r="G13" s="26"/>
      <x:c r="H13" s="13" t="str">
        <x:f>IF(ISNUMBER(G13),ROUND(G13,0)*F13,"")</x:f>
      </x:c>
      <x:c r="I13" s="27" t="str"/>
      <x:c r="J13" s="10" t="str">
        <x:v>10×15；蓝色吊顶为下挂构件另列，不重复计背景顶面</x:v>
      </x:c>
      <x:c r="K13" s="10" t="str">
        <x:v>10000×15000×140</x:v>
      </x:c>
      <x:c r="L13" s="10" t="str">
        <x:v>本案定制</x:v>
      </x:c>
      <x:c r="M13" s="10" t="str"/>
      <x:c r="N13" s="10" t="str">
        <x:v>深灰哑光背景顶，含基层和收口。下挂蓝色构件另列，吊顶设备检修和实际防火构造待深化。</x:v>
      </x:c>
    </x:row>
    <x:row r="14" ht="96" customHeight="1">
      <x:c r="A14" s="10" t="str">
        <x:v>LK01-PARTITION</x:v>
      </x:c>
      <x:c r="B14" s="10" t="str">
        <x:v>前后场隔墙双面饰面</x:v>
      </x:c>
      <x:c r="C14" s="10" t="str">
        <x:v>㎡</x:v>
      </x:c>
      <x:c r="D14" s="11" t="n">
        <x:v>73.555</x:v>
      </x:c>
      <x:c r="E14" s="16" t="n">
        <x:v>0.05</x:v>
      </x:c>
      <x:c r="F14" s="11" t="n">
        <x:f>ROUNDUP(D14*(1+E14),2)</x:f>
        <x:v>77.24</x:v>
      </x:c>
      <x:c r="G14" s="26"/>
      <x:c r="H14" s="13" t="str">
        <x:f>IF(ISNUMBER(G14),ROUND(G14,0)*F14,"")</x:f>
      </x:c>
      <x:c r="I14" s="27" t="str"/>
      <x:c r="J14" s="10" t="str">
        <x:v>2×(6.7×3.7+2.75×3.7+1.25×1.45)；骨架按此整项包含</x:v>
      </x:c>
      <x:c r="K14" s="10" t="str">
        <x:v>4075×6700×3700</x:v>
      </x:c>
      <x:c r="L14" s="10" t="str">
        <x:v>本案定制</x:v>
      </x:c>
      <x:c r="M14" s="10" t="str"/>
      <x:c r="N14" s="10" t="str">
        <x:v>含骨架及双面饰面，前厅暖灰哑光、后场易清洁。门扇另列；防潮、防火、厚度与收口待现场深化。</x:v>
      </x:c>
    </x:row>
    <x:row r="15" ht="96" customHeight="1">
      <x:c r="A15" s="10" t="str">
        <x:v>LK01-WC-WALLS</x:v>
      </x:c>
      <x:c r="B15" s="10" t="str">
        <x:v>厕所隔墙双面饰面</x:v>
      </x:c>
      <x:c r="C15" s="10" t="str">
        <x:v>㎡</x:v>
      </x:c>
      <x:c r="D15" s="11" t="n">
        <x:v>31.47</x:v>
      </x:c>
      <x:c r="E15" s="16" t="n">
        <x:v>0.05</x:v>
      </x:c>
      <x:c r="F15" s="11" t="n">
        <x:f>ROUNDUP(D15*(1+E15),2)</x:f>
        <x:v>33.05</x:v>
      </x:c>
      <x:c r="G15" s="26"/>
      <x:c r="H15" s="13" t="str">
        <x:f>IF(ISNUMBER(G15),ROUND(G15,0)*F15,"")</x:f>
      </x:c>
      <x:c r="I15" s="27" t="str"/>
      <x:c r="J15" s="10" t="str">
        <x:v>2×(3.9×3.7+0.9×1.45)；防潮构造待现场确认</x:v>
      </x:c>
      <x:c r="K15" s="10" t="str">
        <x:v>2860×2060×3700</x:v>
      </x:c>
      <x:c r="L15" s="10" t="str">
        <x:v>本案定制</x:v>
      </x:c>
      <x:c r="M15" s="10" t="str"/>
      <x:c r="N15" s="10" t="str">
        <x:v>含隔墙骨架与双面饰面，防潮基层、门套收口计入本项。实际防水、排风及结构条件待确认。</x:v>
      </x:c>
    </x:row>
    <x:row r="16" ht="96" customHeight="1">
      <x:c r="A16" s="10" t="str">
        <x:v>LK01-WC-FIXTURES</x:v>
      </x:c>
      <x:c r="B16" s="10" t="str">
        <x:v>员工厕所坐便器与洗手台</x:v>
      </x:c>
      <x:c r="C16" s="10" t="str">
        <x:v>项</x:v>
      </x:c>
      <x:c r="D16" s="11" t="n">
        <x:v>1</x:v>
      </x:c>
      <x:c r="E16" s="16" t="n">
        <x:v>0</x:v>
      </x:c>
      <x:c r="F16" s="11" t="n">
        <x:f>ROUNDUP(D16*(1+E16),2)</x:f>
        <x:v>1</x:v>
      </x:c>
      <x:c r="G16" s="26"/>
      <x:c r="H16" s="13" t="str">
        <x:f>IF(ISNUMBER(G16),ROUND(G16,0)*F16,"")</x:f>
      </x:c>
      <x:c r="I16" s="27" t="str"/>
      <x:c r="J16" s="10" t="str">
        <x:v>同版模型实例逐项统计；设计数量，非已确认订单</x:v>
      </x:c>
      <x:c r="K16" s="10" t="str">
        <x:v>2000×845×960</x:v>
      </x:c>
      <x:c r="L16" s="10" t="str">
        <x:v>本案定制</x:v>
      </x:c>
      <x:c r="M16" s="10" t="str"/>
      <x:c r="N16" s="10" t="str">
        <x:v>坐便器和洗手台按本案一项打包询价，注明洁具、龙头、连接件、安装包含范围。型号、排水方式及接口未确认。</x:v>
      </x:c>
    </x:row>
    <x:row r="17" ht="96" customHeight="1">
      <x:c r="A17" s="10" t="str">
        <x:v>LK01-DOORS</x:v>
      </x:c>
      <x:c r="B17" s="10" t="str">
        <x:v>敞开门扇及铰轴</x:v>
      </x:c>
      <x:c r="C17" s="10" t="str">
        <x:v>樘</x:v>
      </x:c>
      <x:c r="D17" s="11" t="n">
        <x:v>3</x:v>
      </x:c>
      <x:c r="E17" s="16" t="n">
        <x:v>0</x:v>
      </x:c>
      <x:c r="F17" s="11" t="n">
        <x:f>ROUNDUP(D17*(1+E17),2)</x:f>
        <x:v>3</x:v>
      </x:c>
      <x:c r="G17" s="26"/>
      <x:c r="H17" s="13" t="str">
        <x:f>IF(ISNUMBER(G17),ROUND(G17,0)*F17,"")</x:f>
      </x:c>
      <x:c r="I17" s="27" t="str"/>
      <x:c r="J17" s="10" t="str">
        <x:v>员工门、厕所门、唯一后门各1；入口玻璃门随门窗深化补核</x:v>
      </x:c>
      <x:c r="K17" s="10" t="str">
        <x:v>7040×6430×2300</x:v>
      </x:c>
      <x:c r="L17" s="10" t="str">
        <x:v>本案定制</x:v>
      </x:c>
      <x:c r="M17" s="10" t="str"/>
      <x:c r="N17" s="10" t="str">
        <x:v>员工门、厕所门、后门共3樘，含门扇、铰轴及五金。入口玻璃门未定型，需供应商另注明方案与增项金额，不能视为已含或零成本。</x:v>
      </x:c>
    </x:row>
    <x:row r="18" ht="170" customHeight="1">
      <x:c r="A18" s="10" t="str">
        <x:v>LK01-COUNTER-FACE</x:v>
      </x:c>
      <x:c r="B18" s="10" t="str">
        <x:v>深蓝釉面吧台 / 金属收边与灯槽</x:v>
      </x:c>
      <x:c r="C18" s="10" t="str">
        <x:v>㎡</x:v>
      </x:c>
      <x:c r="D18" s="11" t="n">
        <x:v>3.413</x:v>
      </x:c>
      <x:c r="E18" s="16" t="n">
        <x:v>0.08</x:v>
      </x:c>
      <x:c r="F18" s="11" t="n">
        <x:f>ROUNDUP(D18*(1+E18),2)</x:f>
        <x:v>3.69</x:v>
      </x:c>
      <x:c r="G18" s="26"/>
      <x:c r="H18" s="13" t="str">
        <x:f>IF(ISNUMBER(G18),ROUND(G18,0)*F18,"")</x:f>
      </x:c>
      <x:c r="I18" s="27" t="str"/>
      <x:c r="J18" s="10" t="str">
        <x:v>3×0.85+π×0.335×0.82；不含BOM柜体和钢台面；R04按整套增加3m金属收边、上下各2.94m隐藏灯槽，须计入同项报价，非已确认供货</x:v>
      </x:c>
      <x:c r="K18" s="10" t="str">
        <x:v>3339×702×917</x:v>
      </x:c>
      <x:c r="L18" s="10" t="str">
        <x:v>本案定制</x:v>
      </x:c>
      <x:c r="M18" s="10" t="str"/>
      <x:c r="N18" s="10" t="str">
        <x:v>整套含40块深蓝釉面竖板、弧形端头、基层、3m金属收边及上下各2.94m灯槽。竖板模型68×22×817mm仅作外观参考，实物体系与厚度待打样。含灯带、铝槽、柔光罩、电源及检修做法，3000K意向，功率/电压/防护待定。折算3.69㎡计价，整套总价可在备注说明。不含BOM柜体、钢台面，禁止重复计价。</x:v>
      </x:c>
    </x:row>
    <x:row r="19" ht="96" customHeight="1">
      <x:c r="A19" s="10" t="str">
        <x:v>LK01-CANOPY</x:v>
      </x:c>
      <x:c r="B19" s="10" t="str">
        <x:v>蓝色阶梯吊顶与灯槽</x:v>
      </x:c>
      <x:c r="C19" s="10" t="str">
        <x:v>项</x:v>
      </x:c>
      <x:c r="D19" s="11" t="n">
        <x:v>1</x:v>
      </x:c>
      <x:c r="E19" s="16" t="n">
        <x:v>0</x:v>
      </x:c>
      <x:c r="F19" s="11" t="n">
        <x:f>ROUNDUP(D19*(1+E19),2)</x:f>
        <x:v>1</x:v>
      </x:c>
      <x:c r="G19" s="26"/>
      <x:c r="H19" s="13" t="str">
        <x:f>IF(ISNUMBER(G19),ROUND(G19,0)*F19,"")</x:f>
      </x:c>
      <x:c r="I19" s="27" t="str"/>
      <x:c r="J19" s="10" t="str">
        <x:v>6片蓝色吊顶折片、2条边梁、2条灯带整套；不再分项重复报价</x:v>
      </x:c>
      <x:c r="K19" s="10" t="str">
        <x:v>3715×3800×516</x:v>
      </x:c>
      <x:c r="L19" s="10" t="str">
        <x:v>本案定制</x:v>
      </x:c>
      <x:c r="M19" s="10" t="str"/>
      <x:c r="N19" s="10" t="str">
        <x:v>整套含6片蓝色折片、2条边梁与2条灯带，深蓝哑光，灯带3000K意向。灯槽、柔光罩、电源与检修口同项报价。BOM射灯/吊灯按原条目另计，吊挂、重量、功率及阻燃体系待确认。</x:v>
      </x:c>
    </x:row>
    <x:row r="20" ht="96" customHeight="1">
      <x:c r="A20" s="10" t="str">
        <x:v>LK01-OAK-RIBBON</x:v>
      </x:c>
      <x:c r="B20" s="10" t="str">
        <x:v>暖木条与蓝色壁龛</x:v>
      </x:c>
      <x:c r="C20" s="10" t="str">
        <x:v>㎡</x:v>
      </x:c>
      <x:c r="D20" s="11" t="n">
        <x:v>11.200000000000001</x:v>
      </x:c>
      <x:c r="E20" s="16" t="n">
        <x:v>0.08</x:v>
      </x:c>
      <x:c r="F20" s="11" t="n">
        <x:f>ROUNDUP(D20*(1+E20),2)</x:f>
        <x:v>12.1</x:v>
      </x:c>
      <x:c r="G20" s="26"/>
      <x:c r="H20" s="13" t="str">
        <x:f>IF(ISNUMBER(G20),ROUND(G20,0)*F20,"")</x:f>
      </x:c>
      <x:c r="I20" s="27" t="str"/>
      <x:c r="J20" s="10" t="str">
        <x:v>64根×0.07×2.5正面净量；按整套含侧边/基层/蓝色壁龛报价</x:v>
      </x:c>
      <x:c r="K20" s="10" t="str">
        <x:v>75×7630×2800</x:v>
      </x:c>
      <x:c r="L20" s="10" t="str">
        <x:v>本案定制</x:v>
      </x:c>
      <x:c r="M20" s="10" t="str"/>
      <x:c r="N20" s="10" t="str">
        <x:v>64根暖木条正面净量11.20㎡，加8%损耗询价12.10㎡。整套含侧边、基层、蓝色壁龛与固定件。木纹顺直、低光泽；实木/木皮/饰面板体系、厚度及防火资料由厂家说明。 暖木条表面改为BOM木纹饰面材料，保留木纹配色与条形构成；基层、侧边展开、封边、防火与安装费用待核。</x:v>
      </x:c>
    </x:row>
    <x:row r="21" ht="96" customHeight="1">
      <x:c r="A21" s="10" t="str">
        <x:v>LK01-GALLERY-BRAND</x:v>
      </x:c>
      <x:c r="B21" s="10" t="str">
        <x:v>蓝调街角品牌墙</x:v>
      </x:c>
      <x:c r="C21" s="10" t="str">
        <x:v>项</x:v>
      </x:c>
      <x:c r="D21" s="11" t="n">
        <x:v>1</x:v>
      </x:c>
      <x:c r="E21" s="16" t="n">
        <x:v>0</x:v>
      </x:c>
      <x:c r="F21" s="11" t="n">
        <x:f>ROUNDUP(D21*(1+E21),2)</x:f>
        <x:v>1</x:v>
      </x:c>
      <x:c r="G21" s="26"/>
      <x:c r="H21" s="13" t="str">
        <x:f>IF(ISNUMBER(G21),ROUND(G21,0)*F21,"")</x:f>
      </x:c>
      <x:c r="I21" s="27" t="str"/>
      <x:c r="J21" s="10" t="str">
        <x:v>同版模型实例逐项统计；设计数量，非已确认订单</x:v>
      </x:c>
      <x:c r="K21" s="10" t="str">
        <x:v>2080×4×154</x:v>
      </x:c>
      <x:c r="L21" s="10" t="str">
        <x:v>本案定制</x:v>
      </x:c>
      <x:c r="M21" s="10" t="str"/>
      <x:c r="N21" s="10" t="str">
        <x:v>按品牌墙一项询价，含字模、饰面及固定件。品牌图形、尺寸、颜色与批准样待确认，不含品牌授权。</x:v>
      </x:c>
    </x:row>
    <x:row r="22" ht="96" customHeight="1">
      <x:c r="A22" s="10" t="str">
        <x:v>LK01-GLAZING</x:v>
      </x:c>
      <x:c r="B22" s="10" t="str">
        <x:v>街角玻璃</x:v>
      </x:c>
      <x:c r="C22" s="10" t="str">
        <x:v>㎡</x:v>
      </x:c>
      <x:c r="D22" s="11" t="n">
        <x:v>32.6725</x:v>
      </x:c>
      <x:c r="E22" s="16" t="n">
        <x:v>0.05</x:v>
      </x:c>
      <x:c r="F22" s="11" t="n">
        <x:f>ROUNDUP(D22*(1+E22),2)</x:f>
        <x:v>34.31</x:v>
      </x:c>
      <x:c r="G22" s="26"/>
      <x:c r="H22" s="13" t="str">
        <x:f>IF(ISNUMBER(G22),ROUND(G22,0)*F22,"")</x:f>
      </x:c>
      <x:c r="I22" s="27" t="str"/>
      <x:c r="J22" s="10" t="str">
        <x:v>7.45×2.85+4.4×2.6；门扇与五金由门组另计</x:v>
      </x:c>
      <x:c r="K22" s="10" t="str">
        <x:v>9701×4926×2850</x:v>
      </x:c>
      <x:c r="L22" s="10" t="str">
        <x:v>本案定制</x:v>
      </x:c>
      <x:c r="M22" s="10" t="str"/>
      <x:c r="N22" s="10" t="str">
        <x:v>街角玻璃含框架与密封收口。模型用于空间表达，实际玻璃类型、厚度、结构及五金规格待确认；入口门的开启与报价随门组另核。</x:v>
      </x:c>
    </x:row>
    <x:row r="23" ht="66" customHeight="1">
      <x:c r="A23" s="10" t="str">
        <x:v>LK-002</x:v>
      </x:c>
      <x:c r="B23" s="10" t="str">
        <x:v>木纹方形咖啡桌</x:v>
      </x:c>
      <x:c r="C23" s="10" t="str">
        <x:v>张</x:v>
      </x:c>
      <x:c r="D23" s="11" t="n">
        <x:v>6</x:v>
      </x:c>
      <x:c r="E23" s="16" t="n">
        <x:v>0</x:v>
      </x:c>
      <x:c r="F23" s="11" t="n">
        <x:f>ROUNDUP(D23*(1+E23),2)</x:f>
        <x:v>6</x:v>
      </x:c>
      <x:c r="G23" s="26" t="n">
        <x:f>'BOM价格来源'!G8</x:f>
        <x:v>55</x:v>
      </x:c>
      <x:c r="H23" s="13" t="n">
        <x:f>IF(ISNUMBER(G23),ROUND(G23,0)*F23,"")</x:f>
        <x:v>330</x:v>
      </x:c>
      <x:c r="I23" s="27" t="str"/>
      <x:c r="J23" s="10" t="str">
        <x:v>约600×600×750mm，瘤木纹饰面、蓝色封边、银灰单柱方底座；尺寸：600 × 600 × 750 mm</x:v>
      </x:c>
      <x:c r="K23" s="10" t="str">
        <x:v>600×600×750</x:v>
      </x:c>
      <x:c r="L23" s="10" t="str">
        <x:v>lk-bom-2</x:v>
      </x:c>
      <x:c r="M23" s="10" t="str">
        <x:v>https://bom.icook.cloud/luckin/lk-02.webp</x:v>
      </x:c>
      <x:c r="N23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24" ht="66" customHeight="1">
      <x:c r="A24" s="10" t="str">
        <x:v>LK-001</x:v>
      </x:c>
      <x:c r="B24" s="10" t="str">
        <x:v>弯木靠背软包餐椅</x:v>
      </x:c>
      <x:c r="C24" s="10" t="str">
        <x:v>把</x:v>
      </x:c>
      <x:c r="D24" s="11" t="n">
        <x:v>12</x:v>
      </x:c>
      <x:c r="E24" s="16" t="n">
        <x:v>0</x:v>
      </x:c>
      <x:c r="F24" s="11" t="n">
        <x:f>ROUNDUP(D24*(1+E24),2)</x:f>
        <x:v>12</x:v>
      </x:c>
      <x:c r="G24" s="26" t="n">
        <x:f>'BOM价格来源'!G9</x:f>
        <x:v>43</x:v>
      </x:c>
      <x:c r="H24" s="13" t="n">
        <x:f>IF(ISNUMBER(G24),ROUND(G24,0)*F24,"")</x:f>
        <x:v>516</x:v>
      </x:c>
      <x:c r="I24" s="27" t="str"/>
      <x:c r="J24" s="10" t="str">
        <x:v>约450×500×780mm，座高450mm；弯木背、蓝色背托、不锈钢腿，米白/蓝色座面；尺寸：450 × 500 × 780 mm</x:v>
      </x:c>
      <x:c r="K24" s="10" t="str">
        <x:v>450×500×780</x:v>
      </x:c>
      <x:c r="L24" s="10" t="str">
        <x:v>lk-bom-1</x:v>
      </x:c>
      <x:c r="M24" s="10" t="str">
        <x:v>https://bom.icook.cloud/luckin/lk-01.webp</x:v>
      </x:c>
      <x:c r="N24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25" ht="66" customHeight="1">
      <x:c r="A25" s="10" t="str">
        <x:v>LK-070</x:v>
      </x:c>
      <x:c r="B25" s="10" t="str">
        <x:v>外带咖啡纸杯</x:v>
      </x:c>
      <x:c r="C25" s="10" t="str">
        <x:v>个</x:v>
      </x:c>
      <x:c r="D25" s="11" t="n">
        <x:v>2</x:v>
      </x:c>
      <x:c r="E25" s="16" t="n">
        <x:v>0</x:v>
      </x:c>
      <x:c r="F25" s="11" t="n">
        <x:f>ROUNDUP(D25*(1+E25),2)</x:f>
        <x:v>2</x:v>
      </x:c>
      <x:c r="G25" s="26"/>
      <x:c r="H25" s="13" t="str">
        <x:f>IF(ISNUMBER(G25),ROUND(G25,0)*F25,"")</x:f>
      </x:c>
      <x:c r="I25" s="27" t="str">
        <x:v>仅陈列；备货包规与数量待确认</x:v>
      </x:c>
      <x:c r="J25" s="10" t="str">
        <x:v>建议16oz，食品级淋膜纸杯，彩印</x:v>
      </x:c>
      <x:c r="K25" s="10" t="str">
        <x:v>90×90×134</x:v>
      </x:c>
      <x:c r="L25" s="10" t="str">
        <x:v>lk-bom-70</x:v>
      </x:c>
      <x:c r="M25" s="10" t="str">
        <x:v>https://bom.icook.cloud/luckin/lk-70.webp</x:v>
      </x:c>
      <x:c r="N25" s="10" t="str">
        <x:v>陈列示意，不作为备货量；BOM参考人民币0.37元/个，实际采购包规及数量待确认。</x:v>
      </x:c>
    </x:row>
    <x:row r="26" ht="66" customHeight="1">
      <x:c r="A26" s="10" t="str">
        <x:v>LK-003</x:v>
      </x:c>
      <x:c r="B26" s="10" t="str">
        <x:v>临窗长条吧桌</x:v>
      </x:c>
      <x:c r="C26" s="10" t="str">
        <x:v>组</x:v>
      </x:c>
      <x:c r="D26" s="11" t="n">
        <x:v>2</x:v>
      </x:c>
      <x:c r="E26" s="16" t="n">
        <x:v>0</x:v>
      </x:c>
      <x:c r="F26" s="11" t="n">
        <x:f>ROUNDUP(D26*(1+E26),2)</x:f>
        <x:v>2</x:v>
      </x:c>
      <x:c r="G26" s="26" t="n">
        <x:f>'BOM价格来源'!G11</x:f>
        <x:v>142</x:v>
      </x:c>
      <x:c r="H26" s="13" t="n">
        <x:f>IF(ISNUMBER(G26),ROUND(G26,0)*F26,"")</x:f>
        <x:v>284</x:v>
      </x:c>
      <x:c r="I26" s="27" t="str"/>
      <x:c r="J26" s="10" t="str">
        <x:v>约2400×350×1050mm，浅灰台面、两端木纹立柱、金属横撑；尺寸：2400 × 350 × 1050 mm</x:v>
      </x:c>
      <x:c r="K26" s="10" t="str">
        <x:v>2400×350×1050</x:v>
      </x:c>
      <x:c r="L26" s="10" t="str">
        <x:v>lk-bom-3</x:v>
      </x:c>
      <x:c r="M26" s="10" t="str">
        <x:v>https://bom.icook.cloud/luckin/lk-03.webp</x:v>
      </x:c>
      <x:c r="N26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27" ht="66" customHeight="1">
      <x:c r="A27" s="10" t="str">
        <x:v>LK-004</x:v>
      </x:c>
      <x:c r="B27" s="10" t="str">
        <x:v>木柱圆座吧凳</x:v>
      </x:c>
      <x:c r="C27" s="10" t="str">
        <x:v>把</x:v>
      </x:c>
      <x:c r="D27" s="11" t="n">
        <x:v>6</x:v>
      </x:c>
      <x:c r="E27" s="16" t="n">
        <x:v>0</x:v>
      </x:c>
      <x:c r="F27" s="11" t="n">
        <x:f>ROUNDUP(D27*(1+E27),2)</x:f>
        <x:v>6</x:v>
      </x:c>
      <x:c r="G27" s="26" t="n">
        <x:f>'BOM价格来源'!G12</x:f>
        <x:v>54</x:v>
      </x:c>
      <x:c r="H27" s="13" t="n">
        <x:f>IF(ISNUMBER(G27),ROUND(G27,0)*F27,"")</x:f>
        <x:v>324</x:v>
      </x:c>
      <x:c r="I27" s="27" t="str"/>
      <x:c r="J27" s="10" t="str">
        <x:v>约Φ350×750mm，木纹立柱、米白圆底盘及脚踏，蓝/米白软包；尺寸：350 × 350 × 750 mm</x:v>
      </x:c>
      <x:c r="K27" s="10" t="str">
        <x:v>350×350×750</x:v>
      </x:c>
      <x:c r="L27" s="10" t="str">
        <x:v>lk-bom-4</x:v>
      </x:c>
      <x:c r="M27" s="10" t="str">
        <x:v>https://bom.icook.cloud/luckin/lk-04.webp</x:v>
      </x:c>
      <x:c r="N27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28" ht="66" customHeight="1">
      <x:c r="A28" s="10" t="str">
        <x:v>LK-007</x:v>
      </x:c>
      <x:c r="B28" s="10" t="str">
        <x:v>木纹锥底圆茶几</x:v>
      </x:c>
      <x:c r="C28" s="10" t="str">
        <x:v>张</x:v>
      </x:c>
      <x:c r="D28" s="11" t="n">
        <x:v>2</x:v>
      </x:c>
      <x:c r="E28" s="16" t="n">
        <x:v>0</x:v>
      </x:c>
      <x:c r="F28" s="11" t="n">
        <x:f>ROUNDUP(D28*(1+E28),2)</x:f>
        <x:v>2</x:v>
      </x:c>
      <x:c r="G28" s="26" t="n">
        <x:f>'BOM价格来源'!G13</x:f>
        <x:v>52</x:v>
      </x:c>
      <x:c r="H28" s="13" t="n">
        <x:f>IF(ISNUMBER(G28),ROUND(G28,0)*F28,"")</x:f>
        <x:v>104</x:v>
      </x:c>
      <x:c r="I28" s="27" t="str"/>
      <x:c r="J28" s="10" t="str">
        <x:v>约Φ450×500mm，灰色金属圆台面、木纹锥形底座；尺寸：450 × 450 × 500 mm</x:v>
      </x:c>
      <x:c r="K28" s="10" t="str">
        <x:v>450×450×500</x:v>
      </x:c>
      <x:c r="L28" s="10" t="str">
        <x:v>lk-bom-7</x:v>
      </x:c>
      <x:c r="M28" s="10" t="str">
        <x:v>https://bom.icook.cloud/luckin/lk-07.webp</x:v>
      </x:c>
      <x:c r="N28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29" ht="66" customHeight="1">
      <x:c r="A29" s="10" t="str">
        <x:v>LK-005</x:v>
      </x:c>
      <x:c r="B29" s="10" t="str">
        <x:v>皮面金属扶手休闲椅</x:v>
      </x:c>
      <x:c r="C29" s="10" t="str">
        <x:v>把</x:v>
      </x:c>
      <x:c r="D29" s="11" t="n">
        <x:v>4</x:v>
      </x:c>
      <x:c r="E29" s="16" t="n">
        <x:v>0</x:v>
      </x:c>
      <x:c r="F29" s="11" t="n">
        <x:f>ROUNDUP(D29*(1+E29),2)</x:f>
        <x:v>4</x:v>
      </x:c>
      <x:c r="G29" s="26" t="n">
        <x:f>'BOM价格来源'!G14</x:f>
        <x:v>138</x:v>
      </x:c>
      <x:c r="H29" s="13" t="n">
        <x:f>IF(ISNUMBER(G29),ROUND(G29,0)*F29,"")</x:f>
        <x:v>552</x:v>
      </x:c>
      <x:c r="I29" s="27" t="str"/>
      <x:c r="J29" s="10" t="str">
        <x:v>约650×720×780mm，棕色皮面、银色扁管框架、木扶手；尺寸：650 × 720 × 780 mm</x:v>
      </x:c>
      <x:c r="K29" s="10" t="str">
        <x:v>720×650×780</x:v>
      </x:c>
      <x:c r="L29" s="10" t="str">
        <x:v>lk-bom-5</x:v>
      </x:c>
      <x:c r="M29" s="10" t="str">
        <x:v>https://bom.icook.cloud/luckin/lk-05.webp</x:v>
      </x:c>
      <x:c r="N29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 皮面改为BOM PU家具革，保留焦糖色；实际颜色、耐磨与防火等级待样板确认。</x:v>
      </x:c>
    </x:row>
    <x:row r="30" ht="66" customHeight="1">
      <x:c r="A30" s="10" t="str">
        <x:v>LK-008</x:v>
      </x:c>
      <x:c r="B30" s="10" t="str">
        <x:v>蓝色落地衣帽架</x:v>
      </x:c>
      <x:c r="C30" s="10" t="str">
        <x:v>个</x:v>
      </x:c>
      <x:c r="D30" s="11" t="n">
        <x:v>1</x:v>
      </x:c>
      <x:c r="E30" s="16" t="n">
        <x:v>0</x:v>
      </x:c>
      <x:c r="F30" s="11" t="n">
        <x:f>ROUNDUP(D30*(1+E30),2)</x:f>
        <x:v>1</x:v>
      </x:c>
      <x:c r="G30" s="26" t="n">
        <x:f>'BOM价格来源'!G15</x:f>
        <x:v>49</x:v>
      </x:c>
      <x:c r="H30" s="13" t="n">
        <x:f>IF(ISNUMBER(G30),ROUND(G30,0)*F30,"")</x:f>
        <x:v>49</x:v>
      </x:c>
      <x:c r="I30" s="27" t="str"/>
      <x:c r="J30" s="10" t="str">
        <x:v>约Φ300×1700mm，蓝色金属立杆及圆底，两片椭圆挂盘</x:v>
      </x:c>
      <x:c r="K30" s="10" t="str">
        <x:v>300×300×1700</x:v>
      </x:c>
      <x:c r="L30" s="10" t="str">
        <x:v>lk-bom-8</x:v>
      </x:c>
      <x:c r="M30" s="10" t="str">
        <x:v>https://bom.icook.cloud/luckin/lk-08.webp</x:v>
      </x:c>
      <x:c r="N30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31" ht="66" customHeight="1">
      <x:c r="A31" s="10" t="str">
        <x:v>LK-035</x:v>
      </x:c>
      <x:c r="B31" s="10" t="str">
        <x:v>吧台前柜基层及柜体</x:v>
      </x:c>
      <x:c r="C31" s="10" t="str">
        <x:v>米</x:v>
      </x:c>
      <x:c r="D31" s="11" t="n">
        <x:v>8</x:v>
      </x:c>
      <x:c r="E31" s="16" t="n">
        <x:v>0</x:v>
      </x:c>
      <x:c r="F31" s="11" t="n">
        <x:f>ROUNDUP(D31*(1+E31),2)</x:f>
        <x:v>8</x:v>
      </x:c>
      <x:c r="G31" s="26" t="n">
        <x:f>'BOM价格来源'!G16</x:f>
        <x:v>76</x:v>
      </x:c>
      <x:c r="H31" s="13" t="n">
        <x:f>IF(ISNUMBER(G31),ROUND(G31,0)*F31,"")</x:f>
        <x:v>608</x:v>
      </x:c>
      <x:c r="I31" s="27" t="str"/>
      <x:c r="J31" s="10" t="str">
        <x:v>约6000×650×900mm展开，柜体/支撑基层按延米；尺寸：1000 × 650 × 900 mm</x:v>
      </x:c>
      <x:c r="K31" s="10" t="str">
        <x:v>1000×650×900 / 650×1000×900</x:v>
      </x:c>
      <x:c r="L31" s="10" t="str">
        <x:v>lk-bom-35</x:v>
      </x:c>
      <x:c r="M31" s="10" t="str">
        <x:v>https://bom.icook.cloud/luckin/lk-35.webp</x:v>
      </x:c>
      <x:c r="N31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32" ht="66" customHeight="1">
      <x:c r="A32" s="10" t="str">
        <x:v>LK-036</x:v>
      </x:c>
      <x:c r="B32" s="10" t="str">
        <x:v>独立不锈钢取餐台面</x:v>
      </x:c>
      <x:c r="C32" s="10" t="str">
        <x:v>米</x:v>
      </x:c>
      <x:c r="D32" s="11" t="n">
        <x:v>8</x:v>
      </x:c>
      <x:c r="E32" s="16" t="n">
        <x:v>0</x:v>
      </x:c>
      <x:c r="F32" s="11" t="n">
        <x:f>ROUNDUP(D32*(1+E32),2)</x:f>
        <x:v>8</x:v>
      </x:c>
      <x:c r="G32" s="26" t="n">
        <x:f>'BOM价格来源'!G17</x:f>
        <x:v>39</x:v>
      </x:c>
      <x:c r="H32" s="13" t="n">
        <x:f>IF(ISNUMBER(G32),ROUND(G32,0)*F32,"")</x:f>
        <x:v>312</x:v>
      </x:c>
      <x:c r="I32" s="27" t="str"/>
      <x:c r="J32" s="10" t="str">
        <x:v>304拉丝不锈钢包板，约宽650mm，含基层及折边；尺寸：1000 × 650 × 40 mm</x:v>
      </x:c>
      <x:c r="K32" s="10" t="str">
        <x:v>1000×650×40 / 650×1000×40</x:v>
      </x:c>
      <x:c r="L32" s="10" t="str">
        <x:v>lk-bom-36</x:v>
      </x:c>
      <x:c r="M32" s="10" t="str">
        <x:v>https://bom.icook.cloud/luckin/lk-36.webp</x:v>
      </x:c>
      <x:c r="N32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33" ht="66" customHeight="1">
      <x:c r="A33" s="10" t="str">
        <x:v>LK-023</x:v>
      </x:c>
      <x:c r="B33" s="10" t="str">
        <x:v>触摸屏收银终端</x:v>
      </x:c>
      <x:c r="C33" s="10" t="str">
        <x:v>台</x:v>
      </x:c>
      <x:c r="D33" s="11" t="n">
        <x:v>1</x:v>
      </x:c>
      <x:c r="E33" s="16" t="n">
        <x:v>0</x:v>
      </x:c>
      <x:c r="F33" s="11" t="n">
        <x:f>ROUNDUP(D33*(1+E33),2)</x:f>
        <x:v>1</x:v>
      </x:c>
      <x:c r="G33" s="26" t="n">
        <x:f>'BOM价格来源'!G18</x:f>
        <x:v>321</x:v>
      </x:c>
      <x:c r="H33" s="13" t="n">
        <x:f>IF(ISNUMBER(G33),ROUND(G33,0)*F33,"")</x:f>
        <x:v>321</x:v>
      </x:c>
      <x:c r="I33" s="27" t="str"/>
      <x:c r="J33" s="10" t="str">
        <x:v>约15.6英寸触摸屏，带台座</x:v>
      </x:c>
      <x:c r="K33" s="10" t="str">
        <x:v>370×184×370</x:v>
      </x:c>
      <x:c r="L33" s="10" t="str">
        <x:v>lk-bom-23</x:v>
      </x:c>
      <x:c r="M33" s="10" t="str">
        <x:v>https://bom.icook.cloud/luckin/lk-23.webp</x:v>
      </x:c>
      <x:c r="N33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34" ht="66" customHeight="1">
      <x:c r="A34" s="10" t="str">
        <x:v>LK-024</x:v>
      </x:c>
      <x:c r="B34" s="10" t="str">
        <x:v>立式二维码扫码器</x:v>
      </x:c>
      <x:c r="C34" s="10" t="str">
        <x:v>台</x:v>
      </x:c>
      <x:c r="D34" s="11" t="n">
        <x:v>1</x:v>
      </x:c>
      <x:c r="E34" s="16" t="n">
        <x:v>0</x:v>
      </x:c>
      <x:c r="F34" s="11" t="n">
        <x:f>ROUNDUP(D34*(1+E34),2)</x:f>
        <x:v>1</x:v>
      </x:c>
      <x:c r="G34" s="26" t="n">
        <x:f>'BOM价格来源'!G19</x:f>
        <x:v>35</x:v>
      </x:c>
      <x:c r="H34" s="13" t="n">
        <x:f>IF(ISNUMBER(G34),ROUND(G34,0)*F34,"")</x:f>
        <x:v>35</x:v>
      </x:c>
      <x:c r="I34" s="27" t="str"/>
      <x:c r="J34" s="10" t="str">
        <x:v>桌面二维扫码器，USB接口，带底座</x:v>
      </x:c>
      <x:c r="K34" s="10" t="str">
        <x:v>110×140×170</x:v>
      </x:c>
      <x:c r="L34" s="10" t="str">
        <x:v>lk-bom-24</x:v>
      </x:c>
      <x:c r="M34" s="10" t="str">
        <x:v>https://bom.icook.cloud/luckin/lk-24.webp</x:v>
      </x:c>
      <x:c r="N34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35" ht="66" customHeight="1">
      <x:c r="A35" s="10" t="str">
        <x:v>LK-025</x:v>
      </x:c>
      <x:c r="B35" s="10" t="str">
        <x:v>热敏标签打印机</x:v>
      </x:c>
      <x:c r="C35" s="10" t="str">
        <x:v>台</x:v>
      </x:c>
      <x:c r="D35" s="11" t="n">
        <x:v>1</x:v>
      </x:c>
      <x:c r="E35" s="16" t="n">
        <x:v>0</x:v>
      </x:c>
      <x:c r="F35" s="11" t="n">
        <x:f>ROUNDUP(D35*(1+E35),2)</x:f>
        <x:v>1</x:v>
      </x:c>
      <x:c r="G35" s="26" t="n">
        <x:f>'BOM价格来源'!G20</x:f>
        <x:v>133</x:v>
      </x:c>
      <x:c r="H35" s="13" t="n">
        <x:f>IF(ISNUMBER(G35),ROUND(G35,0)*F35,"")</x:f>
        <x:v>133</x:v>
      </x:c>
      <x:c r="I35" s="27" t="str"/>
      <x:c r="J35" s="10" t="str">
        <x:v>约100mm宽热敏标签机，USB/网口</x:v>
      </x:c>
      <x:c r="K35" s="10" t="str">
        <x:v>160×217×150</x:v>
      </x:c>
      <x:c r="L35" s="10" t="str">
        <x:v>lk-bom-25</x:v>
      </x:c>
      <x:c r="M35" s="10" t="str">
        <x:v>https://bom.icook.cloud/luckin/lk-25.webp</x:v>
      </x:c>
      <x:c r="N35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36" ht="66" customHeight="1">
      <x:c r="A36" s="10" t="str">
        <x:v>LK-028</x:v>
      </x:c>
      <x:c r="B36" s="10" t="str">
        <x:v>商用步进式开水机</x:v>
      </x:c>
      <x:c r="C36" s="10" t="str">
        <x:v>台</x:v>
      </x:c>
      <x:c r="D36" s="11" t="n">
        <x:v>1</x:v>
      </x:c>
      <x:c r="E36" s="16" t="n">
        <x:v>0</x:v>
      </x:c>
      <x:c r="F36" s="11" t="n">
        <x:f>ROUNDUP(D36*(1+E36),2)</x:f>
        <x:v>1</x:v>
      </x:c>
      <x:c r="G36" s="26" t="n">
        <x:f>'BOM价格来源'!G21</x:f>
        <x:v>252</x:v>
      </x:c>
      <x:c r="H36" s="13" t="n">
        <x:f>IF(ISNUMBER(G36),ROUND(G36,0)*F36,"")</x:f>
        <x:v>252</x:v>
      </x:c>
      <x:c r="I36" s="27" t="str"/>
      <x:c r="J36" s="10" t="str">
        <x:v>建议30L、约3kW、立式不锈钢机身</x:v>
      </x:c>
      <x:c r="K36" s="10" t="str">
        <x:v>307×421×720</x:v>
      </x:c>
      <x:c r="L36" s="10" t="str">
        <x:v>lk-bom-28</x:v>
      </x:c>
      <x:c r="M36" s="10" t="str">
        <x:v>https://bom.icook.cloud/luckin/lk-28.webp</x:v>
      </x:c>
      <x:c r="N36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37" ht="66" customHeight="1">
      <x:c r="A37" s="10" t="str">
        <x:v>LK-029</x:v>
      </x:c>
      <x:c r="B37" s="10" t="str">
        <x:v>饮品封口机</x:v>
      </x:c>
      <x:c r="C37" s="10" t="str">
        <x:v>台</x:v>
      </x:c>
      <x:c r="D37" s="11" t="n">
        <x:v>1</x:v>
      </x:c>
      <x:c r="E37" s="16" t="n">
        <x:v>0</x:v>
      </x:c>
      <x:c r="F37" s="11" t="n">
        <x:f>ROUNDUP(D37*(1+E37),2)</x:f>
        <x:v>1</x:v>
      </x:c>
      <x:c r="G37" s="26" t="n">
        <x:f>'BOM价格来源'!G22</x:f>
        <x:v>225</x:v>
      </x:c>
      <x:c r="H37" s="13" t="n">
        <x:f>IF(ISNUMBER(G37),ROUND(G37,0)*F37,"")</x:f>
        <x:v>225</x:v>
      </x:c>
      <x:c r="I37" s="27" t="str"/>
      <x:c r="J37" s="10" t="str">
        <x:v>90/95mm杯径，台式电动封口</x:v>
      </x:c>
      <x:c r="K37" s="10" t="str">
        <x:v>294×351×597</x:v>
      </x:c>
      <x:c r="L37" s="10" t="str">
        <x:v>lk-bom-29</x:v>
      </x:c>
      <x:c r="M37" s="10" t="str">
        <x:v>https://bom.icook.cloud/luckin/lk-29.webp</x:v>
      </x:c>
      <x:c r="N37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38" ht="66" customHeight="1">
      <x:c r="A38" s="10" t="str">
        <x:v>LK-050</x:v>
      </x:c>
      <x:c r="B38" s="10" t="str">
        <x:v>斜插式纸杯分配架</x:v>
      </x:c>
      <x:c r="C38" s="10" t="str">
        <x:v>组</x:v>
      </x:c>
      <x:c r="D38" s="11" t="n">
        <x:v>1</x:v>
      </x:c>
      <x:c r="E38" s="16" t="n">
        <x:v>0</x:v>
      </x:c>
      <x:c r="F38" s="11" t="n">
        <x:f>ROUNDUP(D38*(1+E38),2)</x:f>
        <x:v>1</x:v>
      </x:c>
      <x:c r="G38" s="26" t="n">
        <x:f>'BOM价格来源'!G23</x:f>
        <x:v>35</x:v>
      </x:c>
      <x:c r="H38" s="13" t="n">
        <x:f>IF(ISNUMBER(G38),ROUND(G38,0)*F38,"")</x:f>
        <x:v>35</x:v>
      </x:c>
      <x:c r="I38" s="27" t="str"/>
      <x:c r="J38" s="10" t="str">
        <x:v>约450×350×350mm，多列斜插不锈钢杯架；尺寸：450 × 350 × 350 mm</x:v>
      </x:c>
      <x:c r="K38" s="10" t="str">
        <x:v>450×350×350</x:v>
      </x:c>
      <x:c r="L38" s="10" t="str">
        <x:v>lk-bom-50</x:v>
      </x:c>
      <x:c r="M38" s="10" t="str">
        <x:v>https://bom.icook.cloud/luckin/lk-50.webp</x:v>
      </x:c>
      <x:c r="N38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39" ht="66" customHeight="1">
      <x:c r="A39" s="10" t="str">
        <x:v>LK-051</x:v>
      </x:c>
      <x:c r="B39" s="10" t="str">
        <x:v>台式吸管纸巾分格架</x:v>
      </x:c>
      <x:c r="C39" s="10" t="str">
        <x:v>组</x:v>
      </x:c>
      <x:c r="D39" s="11" t="n">
        <x:v>1</x:v>
      </x:c>
      <x:c r="E39" s="16" t="n">
        <x:v>0</x:v>
      </x:c>
      <x:c r="F39" s="11" t="n">
        <x:f>ROUNDUP(D39*(1+E39),2)</x:f>
        <x:v>1</x:v>
      </x:c>
      <x:c r="G39" s="26" t="n">
        <x:f>'BOM价格来源'!G24</x:f>
        <x:v>31</x:v>
      </x:c>
      <x:c r="H39" s="13" t="n">
        <x:f>IF(ISNUMBER(G39),ROUND(G39,0)*F39,"")</x:f>
        <x:v>31</x:v>
      </x:c>
      <x:c r="I39" s="27" t="str"/>
      <x:c r="J39" s="10" t="str">
        <x:v>约450×220×300mm，不锈钢多格组合；尺寸：450 × 220 × 300 mm</x:v>
      </x:c>
      <x:c r="K39" s="10" t="str">
        <x:v>450×220×300</x:v>
      </x:c>
      <x:c r="L39" s="10" t="str">
        <x:v>lk-bom-51</x:v>
      </x:c>
      <x:c r="M39" s="10" t="str">
        <x:v>https://bom.icook.cloud/luckin/lk-51.webp</x:v>
      </x:c>
      <x:c r="N39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40" ht="66" customHeight="1">
      <x:c r="A40" s="10" t="str">
        <x:v>LK-030</x:v>
      </x:c>
      <x:c r="B40" s="10" t="str">
        <x:v>冷藏操作台</x:v>
      </x:c>
      <x:c r="C40" s="10" t="str">
        <x:v>台</x:v>
      </x:c>
      <x:c r="D40" s="11" t="n">
        <x:v>1</x:v>
      </x:c>
      <x:c r="E40" s="16" t="n">
        <x:v>0</x:v>
      </x:c>
      <x:c r="F40" s="11" t="n">
        <x:f>ROUNDUP(D40*(1+E40),2)</x:f>
        <x:v>1</x:v>
      </x:c>
      <x:c r="G40" s="26" t="n">
        <x:f>'BOM价格来源'!G25</x:f>
        <x:v>588</x:v>
      </x:c>
      <x:c r="H40" s="13" t="n">
        <x:f>IF(ISNUMBER(G40),ROUND(G40,0)*F40,"")</x:f>
        <x:v>588</x:v>
      </x:c>
      <x:c r="I40" s="27" t="str"/>
      <x:c r="J40" s="10" t="str">
        <x:v>约1800×700×800mm，双门/三门、0至10℃，不锈钢；尺寸：1800 × 700 × 800 mm</x:v>
      </x:c>
      <x:c r="K40" s="10" t="str">
        <x:v>1800×700×800</x:v>
      </x:c>
      <x:c r="L40" s="10" t="str">
        <x:v>lk-bom-30</x:v>
      </x:c>
      <x:c r="M40" s="10" t="str">
        <x:v>https://bom.icook.cloud/luckin/lk-30.webp</x:v>
      </x:c>
      <x:c r="N40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41" ht="66" customHeight="1">
      <x:c r="A41" s="10" t="str">
        <x:v>LK-026</x:v>
      </x:c>
      <x:c r="B41" s="10" t="str">
        <x:v>商用全自动咖啡机主机</x:v>
      </x:c>
      <x:c r="C41" s="10" t="str">
        <x:v>台</x:v>
      </x:c>
      <x:c r="D41" s="11" t="n">
        <x:v>2</x:v>
      </x:c>
      <x:c r="E41" s="16" t="n">
        <x:v>0</x:v>
      </x:c>
      <x:c r="F41" s="11" t="n">
        <x:f>ROUNDUP(D41*(1+E41),2)</x:f>
        <x:v>2</x:v>
      </x:c>
      <x:c r="G41" s="26" t="n">
        <x:f>'BOM价格来源'!G26</x:f>
        <x:v>4707</x:v>
      </x:c>
      <x:c r="H41" s="13" t="n">
        <x:f>IF(ISNUMBER(G41),ROUND(G41,0)*F41,"")</x:f>
        <x:v>9414</x:v>
      </x:c>
      <x:c r="I41" s="27" t="str"/>
      <x:c r="J41" s="10" t="str">
        <x:v>双豆仓、触屏、自动奶咖；约400×600×750mm；尺寸：400 × 600 × 750 mm</x:v>
      </x:c>
      <x:c r="K41" s="10" t="str">
        <x:v>400×588×750</x:v>
      </x:c>
      <x:c r="L41" s="10" t="str">
        <x:v>lk-bom-26</x:v>
      </x:c>
      <x:c r="M41" s="10" t="str">
        <x:v>https://bom.icook.cloud/luckin/lk-26.webp</x:v>
      </x:c>
      <x:c r="N41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42" ht="66" customHeight="1">
      <x:c r="A42" s="10" t="str">
        <x:v>LK-027</x:v>
      </x:c>
      <x:c r="B42" s="10" t="str">
        <x:v>咖啡机配套台上奶柜</x:v>
      </x:c>
      <x:c r="C42" s="10" t="str">
        <x:v>台</x:v>
      </x:c>
      <x:c r="D42" s="11" t="n">
        <x:v>1</x:v>
      </x:c>
      <x:c r="E42" s="16" t="n">
        <x:v>0</x:v>
      </x:c>
      <x:c r="F42" s="11" t="n">
        <x:f>ROUNDUP(D42*(1+E42),2)</x:f>
        <x:v>1</x:v>
      </x:c>
      <x:c r="G42" s="26" t="n">
        <x:f>'BOM价格来源'!G27</x:f>
        <x:v>556</x:v>
      </x:c>
      <x:c r="H42" s="13" t="n">
        <x:f>IF(ISNUMBER(G42),ROUND(G42,0)*F42,"")</x:f>
        <x:v>556</x:v>
      </x:c>
      <x:c r="I42" s="27" t="str"/>
      <x:c r="J42" s="10" t="str">
        <x:v>约300×550×600mm，台上冷藏奶柜；尺寸：300 × 550 × 600 mm</x:v>
      </x:c>
      <x:c r="K42" s="10" t="str">
        <x:v>294×550×597</x:v>
      </x:c>
      <x:c r="L42" s="10" t="str">
        <x:v>lk-bom-27</x:v>
      </x:c>
      <x:c r="M42" s="10" t="str">
        <x:v>https://bom.icook.cloud/luckin/lk-27.webp</x:v>
      </x:c>
      <x:c r="N42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43" ht="66" customHeight="1">
      <x:c r="A43" s="10" t="str">
        <x:v>LK-034</x:v>
      </x:c>
      <x:c r="B43" s="10" t="str">
        <x:v>不锈钢侧置工作台</x:v>
      </x:c>
      <x:c r="C43" s="10" t="str">
        <x:v>台</x:v>
      </x:c>
      <x:c r="D43" s="11" t="n">
        <x:v>1</x:v>
      </x:c>
      <x:c r="E43" s="16" t="n">
        <x:v>0</x:v>
      </x:c>
      <x:c r="F43" s="11" t="n">
        <x:f>ROUNDUP(D43*(1+E43),2)</x:f>
        <x:v>1</x:v>
      </x:c>
      <x:c r="G43" s="26" t="n">
        <x:f>'BOM价格来源'!G28</x:f>
        <x:v>71</x:v>
      </x:c>
      <x:c r="H43" s="13" t="n">
        <x:f>IF(ISNUMBER(G43),ROUND(G43,0)*F43,"")</x:f>
        <x:v>71</x:v>
      </x:c>
      <x:c r="I43" s="27" t="str"/>
      <x:c r="J43" s="10" t="str">
        <x:v>约600×600×850mm，带下层架及后挡板；尺寸：600 × 600 × 850 mm</x:v>
      </x:c>
      <x:c r="K43" s="10" t="str">
        <x:v>600×600×850</x:v>
      </x:c>
      <x:c r="L43" s="10" t="str">
        <x:v>lk-bom-34</x:v>
      </x:c>
      <x:c r="M43" s="10" t="str">
        <x:v>https://bom.icook.cloud/luckin/lk-34.webp</x:v>
      </x:c>
      <x:c r="N43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44" ht="66" customHeight="1">
      <x:c r="A44" s="10" t="str">
        <x:v>LK-043</x:v>
      </x:c>
      <x:c r="B44" s="10" t="str">
        <x:v>蓝盖刻度量杯壶</x:v>
      </x:c>
      <x:c r="C44" s="10" t="str">
        <x:v>个</x:v>
      </x:c>
      <x:c r="D44" s="11" t="n">
        <x:v>1</x:v>
      </x:c>
      <x:c r="E44" s="16" t="n">
        <x:v>0</x:v>
      </x:c>
      <x:c r="F44" s="11" t="n">
        <x:f>ROUNDUP(D44*(1+E44),2)</x:f>
        <x:v>1</x:v>
      </x:c>
      <x:c r="G44" s="26" t="n">
        <x:f>'BOM价格来源'!G29</x:f>
        <x:v>4</x:v>
      </x:c>
      <x:c r="H44" s="13" t="n">
        <x:f>IF(ISNUMBER(G44),ROUND(G44,0)*F44,"")</x:f>
        <x:v>4</x:v>
      </x:c>
      <x:c r="I44" s="27" t="str"/>
      <x:c r="J44" s="10" t="str">
        <x:v>食品级塑料，建议2L，带把刻度及蓝色盖</x:v>
      </x:c>
      <x:c r="K44" s="10" t="str">
        <x:v>180×122×250</x:v>
      </x:c>
      <x:c r="L44" s="10" t="str">
        <x:v>lk-bom-43</x:v>
      </x:c>
      <x:c r="M44" s="10" t="str">
        <x:v>https://bom.icook.cloud/luckin/lk-43.webp</x:v>
      </x:c>
      <x:c r="N44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45" ht="66" customHeight="1">
      <x:c r="A45" s="10" t="str">
        <x:v>LK-031</x:v>
      </x:c>
      <x:c r="B45" s="10" t="str">
        <x:v>不锈钢双槽清洗台</x:v>
      </x:c>
      <x:c r="C45" s="10" t="str">
        <x:v>套</x:v>
      </x:c>
      <x:c r="D45" s="11" t="n">
        <x:v>1</x:v>
      </x:c>
      <x:c r="E45" s="16" t="n">
        <x:v>0</x:v>
      </x:c>
      <x:c r="F45" s="11" t="n">
        <x:f>ROUNDUP(D45*(1+E45),2)</x:f>
        <x:v>1</x:v>
      </x:c>
      <x:c r="G45" s="26" t="n">
        <x:f>'BOM价格来源'!G30</x:f>
        <x:v>261</x:v>
      </x:c>
      <x:c r="H45" s="13" t="n">
        <x:f>IF(ISNUMBER(G45),ROUND(G45,0)*F45,"")</x:f>
        <x:v>261</x:v>
      </x:c>
      <x:c r="I45" s="27" t="str"/>
      <x:c r="J45" s="10" t="str">
        <x:v>约1400×650×850mm，304双槽及支架下柜，龙头另列；尺寸：1400 × 650 × 850 mm</x:v>
      </x:c>
      <x:c r="K45" s="10" t="str">
        <x:v>648×1400×850</x:v>
      </x:c>
      <x:c r="L45" s="10" t="str">
        <x:v>lk-bom-31</x:v>
      </x:c>
      <x:c r="M45" s="10" t="str">
        <x:v>https://bom.icook.cloud/luckin/lk-31.webp</x:v>
      </x:c>
      <x:c r="N45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46" ht="66" customHeight="1">
      <x:c r="A46" s="10" t="str">
        <x:v>LK-032</x:v>
      </x:c>
      <x:c r="B46" s="10" t="str">
        <x:v>鹅颈冷热水龙头</x:v>
      </x:c>
      <x:c r="C46" s="10" t="str">
        <x:v>套</x:v>
      </x:c>
      <x:c r="D46" s="11" t="n">
        <x:v>1</x:v>
      </x:c>
      <x:c r="E46" s="16" t="n">
        <x:v>0</x:v>
      </x:c>
      <x:c r="F46" s="11" t="n">
        <x:f>ROUNDUP(D46*(1+E46),2)</x:f>
        <x:v>1</x:v>
      </x:c>
      <x:c r="G46" s="26" t="n">
        <x:f>'BOM价格来源'!G31</x:f>
        <x:v>24</x:v>
      </x:c>
      <x:c r="H46" s="13" t="n">
        <x:f>IF(ISNUMBER(G46),ROUND(G46,0)*F46,"")</x:f>
        <x:v>24</x:v>
      </x:c>
      <x:c r="I46" s="27" t="str"/>
      <x:c r="J46" s="10" t="str">
        <x:v>304不锈钢，台式安装，约高350mm</x:v>
      </x:c>
      <x:c r="K46" s="10" t="str">
        <x:v>103×151×346</x:v>
      </x:c>
      <x:c r="L46" s="10" t="str">
        <x:v>lk-bom-32</x:v>
      </x:c>
      <x:c r="M46" s="10" t="str">
        <x:v>https://bom.icook.cloud/luckin/lk-32.webp</x:v>
      </x:c>
      <x:c r="N46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47" ht="66" customHeight="1">
      <x:c r="A47" s="10" t="str">
        <x:v>LK-033</x:v>
      </x:c>
      <x:c r="B47" s="10" t="str">
        <x:v>鹅颈净水龙头</x:v>
      </x:c>
      <x:c r="C47" s="10" t="str">
        <x:v>套</x:v>
      </x:c>
      <x:c r="D47" s="11" t="n">
        <x:v>1</x:v>
      </x:c>
      <x:c r="E47" s="16" t="n">
        <x:v>0</x:v>
      </x:c>
      <x:c r="F47" s="11" t="n">
        <x:f>ROUNDUP(D47*(1+E47),2)</x:f>
        <x:v>1</x:v>
      </x:c>
      <x:c r="G47" s="26" t="n">
        <x:f>'BOM价格来源'!G32</x:f>
        <x:v>11</x:v>
      </x:c>
      <x:c r="H47" s="13" t="n">
        <x:f>IF(ISNUMBER(G47),ROUND(G47,0)*F47,"")</x:f>
        <x:v>11</x:v>
      </x:c>
      <x:c r="I47" s="27" t="str"/>
      <x:c r="J47" s="10" t="str">
        <x:v>小型单冷净水龙头，约高250mm</x:v>
      </x:c>
      <x:c r="K47" s="10" t="str">
        <x:v>74×58×247</x:v>
      </x:c>
      <x:c r="L47" s="10" t="str">
        <x:v>lk-bom-33</x:v>
      </x:c>
      <x:c r="M47" s="10" t="str">
        <x:v>https://bom.icook.cloud/luckin/lk-33.webp</x:v>
      </x:c>
      <x:c r="N47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48" ht="66" customHeight="1">
      <x:c r="A48" s="10" t="str">
        <x:v>LK-041</x:v>
      </x:c>
      <x:c r="B48" s="10" t="str">
        <x:v>不锈钢台上置物架</x:v>
      </x:c>
      <x:c r="C48" s="10" t="str">
        <x:v>组</x:v>
      </x:c>
      <x:c r="D48" s="11" t="n">
        <x:v>1</x:v>
      </x:c>
      <x:c r="E48" s="16" t="n">
        <x:v>0</x:v>
      </x:c>
      <x:c r="F48" s="11" t="n">
        <x:f>ROUNDUP(D48*(1+E48),2)</x:f>
        <x:v>1</x:v>
      </x:c>
      <x:c r="G48" s="26" t="n">
        <x:f>'BOM价格来源'!G33</x:f>
        <x:v>45</x:v>
      </x:c>
      <x:c r="H48" s="13" t="n">
        <x:f>IF(ISNUMBER(G48),ROUND(G48,0)*F48,"")</x:f>
        <x:v>45</x:v>
      </x:c>
      <x:c r="I48" s="27" t="str"/>
      <x:c r="J48" s="10" t="str">
        <x:v>约1000×300×450mm，双层台上架；尺寸：1000 × 300 × 450 mm</x:v>
      </x:c>
      <x:c r="K48" s="10" t="str">
        <x:v>294×995×441</x:v>
      </x:c>
      <x:c r="L48" s="10" t="str">
        <x:v>lk-bom-41</x:v>
      </x:c>
      <x:c r="M48" s="10" t="str">
        <x:v>https://bom.icook.cloud/luckin/lk-41.webp</x:v>
      </x:c>
      <x:c r="N48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49" ht="66" customHeight="1">
      <x:c r="A49" s="10" t="str">
        <x:v>LK-042</x:v>
      </x:c>
      <x:c r="B49" s="10" t="str">
        <x:v>带盖透明备料箱</x:v>
      </x:c>
      <x:c r="C49" s="10" t="str">
        <x:v>个</x:v>
      </x:c>
      <x:c r="D49" s="11" t="n">
        <x:v>1</x:v>
      </x:c>
      <x:c r="E49" s="16" t="n">
        <x:v>0</x:v>
      </x:c>
      <x:c r="F49" s="11" t="n">
        <x:f>ROUNDUP(D49*(1+E49),2)</x:f>
        <x:v>1</x:v>
      </x:c>
      <x:c r="G49" s="26" t="n">
        <x:f>'BOM价格来源'!G34</x:f>
        <x:v>5</x:v>
      </x:c>
      <x:c r="H49" s="13" t="n">
        <x:f>IF(ISNUMBER(G49),ROUND(G49,0)*F49,"")</x:f>
        <x:v>5</x:v>
      </x:c>
      <x:c r="I49" s="27" t="str"/>
      <x:c r="J49" s="10" t="str">
        <x:v>PP食品级，约400×300×180mm，蓝色锁扣；尺寸：400 × 300 × 180 mm</x:v>
      </x:c>
      <x:c r="K49" s="10" t="str">
        <x:v>301×400×180</x:v>
      </x:c>
      <x:c r="L49" s="10" t="str">
        <x:v>lk-bom-42</x:v>
      </x:c>
      <x:c r="M49" s="10" t="str">
        <x:v>https://bom.icook.cloud/luckin/lk-42.webp</x:v>
      </x:c>
      <x:c r="N49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50" ht="66" customHeight="1">
      <x:c r="A50" s="10" t="str">
        <x:v>LK-044</x:v>
      </x:c>
      <x:c r="B50" s="10" t="str">
        <x:v>透明饮品周转桶</x:v>
      </x:c>
      <x:c r="C50" s="10" t="str">
        <x:v>个</x:v>
      </x:c>
      <x:c r="D50" s="11" t="n">
        <x:v>1</x:v>
      </x:c>
      <x:c r="E50" s="16" t="n">
        <x:v>0</x:v>
      </x:c>
      <x:c r="F50" s="11" t="n">
        <x:f>ROUNDUP(D50*(1+E50),2)</x:f>
        <x:v>1</x:v>
      </x:c>
      <x:c r="G50" s="26" t="n">
        <x:f>'BOM价格来源'!G35</x:f>
        <x:v>9</x:v>
      </x:c>
      <x:c r="H50" s="13" t="n">
        <x:f>IF(ISNUMBER(G50),ROUND(G50,0)*F50,"")</x:f>
        <x:v>9</x:v>
      </x:c>
      <x:c r="I50" s="27" t="str"/>
      <x:c r="J50" s="10" t="str">
        <x:v>食品级PP，约10L，透明桶及盖</x:v>
      </x:c>
      <x:c r="K50" s="10" t="str">
        <x:v>280×280×300</x:v>
      </x:c>
      <x:c r="L50" s="10" t="str">
        <x:v>lk-bom-44</x:v>
      </x:c>
      <x:c r="M50" s="10" t="str">
        <x:v>https://bom.icook.cloud/luckin/lk-44.webp</x:v>
      </x:c>
      <x:c r="N50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51" ht="66" customHeight="1">
      <x:c r="A51" s="10" t="str">
        <x:v>LK-049</x:v>
      </x:c>
      <x:c r="B51" s="10" t="str">
        <x:v>透明抽屉式收纳盒</x:v>
      </x:c>
      <x:c r="C51" s="10" t="str">
        <x:v>组</x:v>
      </x:c>
      <x:c r="D51" s="11" t="n">
        <x:v>1</x:v>
      </x:c>
      <x:c r="E51" s="16" t="n">
        <x:v>0</x:v>
      </x:c>
      <x:c r="F51" s="11" t="n">
        <x:f>ROUNDUP(D51*(1+E51),2)</x:f>
        <x:v>1</x:v>
      </x:c>
      <x:c r="G51" s="26" t="n">
        <x:f>'BOM价格来源'!G36</x:f>
        <x:v>12</x:v>
      </x:c>
      <x:c r="H51" s="13" t="n">
        <x:f>IF(ISNUMBER(G51),ROUND(G51,0)*F51,"")</x:f>
        <x:v>12</x:v>
      </x:c>
      <x:c r="I51" s="27" t="str"/>
      <x:c r="J51" s="10" t="str">
        <x:v>约350×250×220mm，3层透明抽屉；尺寸：350 × 250 × 220 mm</x:v>
      </x:c>
      <x:c r="K51" s="10" t="str">
        <x:v>250×350×220</x:v>
      </x:c>
      <x:c r="L51" s="10" t="str">
        <x:v>lk-bom-49</x:v>
      </x:c>
      <x:c r="M51" s="10" t="str">
        <x:v>https://bom.icook.cloud/luckin/lk-49.webp</x:v>
      </x:c>
      <x:c r="N51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52" ht="66" customHeight="1">
      <x:c r="A52" s="10" t="str">
        <x:v>LK-045</x:v>
      </x:c>
      <x:c r="B52" s="10" t="str">
        <x:v>不锈钢份数盒带盖</x:v>
      </x:c>
      <x:c r="C52" s="10" t="str">
        <x:v>个</x:v>
      </x:c>
      <x:c r="D52" s="11" t="n">
        <x:v>1</x:v>
      </x:c>
      <x:c r="E52" s="16" t="n">
        <x:v>0</x:v>
      </x:c>
      <x:c r="F52" s="11" t="n">
        <x:f>ROUNDUP(D52*(1+E52),2)</x:f>
        <x:v>1</x:v>
      </x:c>
      <x:c r="G52" s="26" t="n">
        <x:f>'BOM价格来源'!G37</x:f>
        <x:v>7</x:v>
      </x:c>
      <x:c r="H52" s="13" t="n">
        <x:f>IF(ISNUMBER(G52),ROUND(G52,0)*F52,"")</x:f>
        <x:v>7</x:v>
      </x:c>
      <x:c r="I52" s="27" t="str"/>
      <x:c r="J52" s="10" t="str">
        <x:v>GN1/6，约176×162×100mm，304材质；尺寸：176 × 162 × 100 mm</x:v>
      </x:c>
      <x:c r="K52" s="10" t="str">
        <x:v>159×173×99</x:v>
      </x:c>
      <x:c r="L52" s="10" t="str">
        <x:v>lk-bom-45</x:v>
      </x:c>
      <x:c r="M52" s="10" t="str">
        <x:v>https://bom.icook.cloud/luckin/lk-45.webp</x:v>
      </x:c>
      <x:c r="N52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53" ht="66" customHeight="1">
      <x:c r="A53" s="10" t="str">
        <x:v>LK-046</x:v>
      </x:c>
      <x:c r="B53" s="10" t="str">
        <x:v>奶茶挤酱瓶</x:v>
      </x:c>
      <x:c r="C53" s="10" t="str">
        <x:v>个</x:v>
      </x:c>
      <x:c r="D53" s="11" t="n">
        <x:v>1</x:v>
      </x:c>
      <x:c r="E53" s="16" t="n">
        <x:v>0</x:v>
      </x:c>
      <x:c r="F53" s="11" t="n">
        <x:f>ROUNDUP(D53*(1+E53),2)</x:f>
        <x:v>1</x:v>
      </x:c>
      <x:c r="G53" s="26" t="n">
        <x:f>'BOM价格来源'!G38</x:f>
        <x:v>1</x:v>
      </x:c>
      <x:c r="H53" s="13" t="n">
        <x:f>IF(ISNUMBER(G53),ROUND(G53,0)*F53,"")</x:f>
        <x:v>1</x:v>
      </x:c>
      <x:c r="I53" s="27" t="str"/>
      <x:c r="J53" s="10" t="str">
        <x:v>食品级PE，500ml，细嘴旋盖</x:v>
      </x:c>
      <x:c r="K53" s="10" t="str">
        <x:v>64×64×250</x:v>
      </x:c>
      <x:c r="L53" s="10" t="str">
        <x:v>lk-bom-46</x:v>
      </x:c>
      <x:c r="M53" s="10" t="str">
        <x:v>https://bom.icook.cloud/luckin/lk-46.webp</x:v>
      </x:c>
      <x:c r="N53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54" ht="66" customHeight="1">
      <x:c r="A54" s="10" t="str">
        <x:v>LK-047</x:v>
      </x:c>
      <x:c r="B54" s="10" t="str">
        <x:v>金属调味撒粉罐</x:v>
      </x:c>
      <x:c r="C54" s="10" t="str">
        <x:v>个</x:v>
      </x:c>
      <x:c r="D54" s="11" t="n">
        <x:v>1</x:v>
      </x:c>
      <x:c r="E54" s="16" t="n">
        <x:v>0</x:v>
      </x:c>
      <x:c r="F54" s="11" t="n">
        <x:f>ROUNDUP(D54*(1+E54),2)</x:f>
        <x:v>1</x:v>
      </x:c>
      <x:c r="G54" s="26" t="n">
        <x:f>'BOM价格来源'!G39</x:f>
        <x:v>2</x:v>
      </x:c>
      <x:c r="H54" s="13" t="n">
        <x:f>IF(ISNUMBER(G54),ROUND(G54,0)*F54,"")</x:f>
        <x:v>2</x:v>
      </x:c>
      <x:c r="I54" s="27" t="str"/>
      <x:c r="J54" s="10" t="str">
        <x:v>304不锈钢，约Φ60×90mm，孔盖</x:v>
      </x:c>
      <x:c r="K54" s="10" t="str">
        <x:v>60×60×90</x:v>
      </x:c>
      <x:c r="L54" s="10" t="str">
        <x:v>lk-bom-47</x:v>
      </x:c>
      <x:c r="M54" s="10" t="str">
        <x:v>https://bom.icook.cloud/luckin/lk-47.webp</x:v>
      </x:c>
      <x:c r="N54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55" ht="66" customHeight="1">
      <x:c r="A55" s="10" t="str">
        <x:v>LK-054</x:v>
      </x:c>
      <x:c r="B55" s="10" t="str">
        <x:v>长方形脚踏垃圾桶</x:v>
      </x:c>
      <x:c r="C55" s="10" t="str">
        <x:v>个</x:v>
      </x:c>
      <x:c r="D55" s="11" t="n">
        <x:v>1</x:v>
      </x:c>
      <x:c r="E55" s="16" t="n">
        <x:v>0</x:v>
      </x:c>
      <x:c r="F55" s="11" t="n">
        <x:f>ROUNDUP(D55*(1+E55),2)</x:f>
        <x:v>1</x:v>
      </x:c>
      <x:c r="G55" s="26" t="n">
        <x:f>'BOM价格来源'!G40</x:f>
        <x:v>15</x:v>
      </x:c>
      <x:c r="H55" s="13" t="n">
        <x:f>IF(ISNUMBER(G55),ROUND(G55,0)*F55,"")</x:f>
        <x:v>15</x:v>
      </x:c>
      <x:c r="I55" s="27" t="str"/>
      <x:c r="J55" s="10" t="str">
        <x:v>约40L，灰色桶身、黑色桶盖</x:v>
      </x:c>
      <x:c r="K55" s="10" t="str">
        <x:v>396×318×590</x:v>
      </x:c>
      <x:c r="L55" s="10" t="str">
        <x:v>lk-bom-54</x:v>
      </x:c>
      <x:c r="M55" s="10" t="str">
        <x:v>https://bom.icook.cloud/luckin/lk-54.webp</x:v>
      </x:c>
      <x:c r="N55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56" ht="66" customHeight="1">
      <x:c r="A56" s="10" t="str">
        <x:v>LK-055</x:v>
      </x:c>
      <x:c r="B56" s="10" t="str">
        <x:v>食品级塑料水桶</x:v>
      </x:c>
      <x:c r="C56" s="10" t="str">
        <x:v>个</x:v>
      </x:c>
      <x:c r="D56" s="11" t="n">
        <x:v>1</x:v>
      </x:c>
      <x:c r="E56" s="16" t="n">
        <x:v>0</x:v>
      </x:c>
      <x:c r="F56" s="11" t="n">
        <x:f>ROUNDUP(D56*(1+E56),2)</x:f>
        <x:v>1</x:v>
      </x:c>
      <x:c r="G56" s="26" t="n">
        <x:f>'BOM价格来源'!G41</x:f>
        <x:v>3</x:v>
      </x:c>
      <x:c r="H56" s="13" t="n">
        <x:f>IF(ISNUMBER(G56),ROUND(G56,0)*F56,"")</x:f>
        <x:v>3</x:v>
      </x:c>
      <x:c r="I56" s="27" t="str"/>
      <x:c r="J56" s="10" t="str">
        <x:v>蓝色塑料，约10L</x:v>
      </x:c>
      <x:c r="K56" s="10" t="str">
        <x:v>291×280×278</x:v>
      </x:c>
      <x:c r="L56" s="10" t="str">
        <x:v>lk-bom-55</x:v>
      </x:c>
      <x:c r="M56" s="10" t="str">
        <x:v>https://bom.icook.cloud/luckin/lk-55.webp</x:v>
      </x:c>
      <x:c r="N56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57" ht="66" customHeight="1">
      <x:c r="A57" s="10" t="str">
        <x:v>LK-080</x:v>
      </x:c>
      <x:c r="B57" s="10" t="str">
        <x:v>金属方形开口垃圾桶</x:v>
      </x:c>
      <x:c r="C57" s="10" t="str">
        <x:v>个</x:v>
      </x:c>
      <x:c r="D57" s="11" t="n">
        <x:v>1</x:v>
      </x:c>
      <x:c r="E57" s="16" t="n">
        <x:v>0</x:v>
      </x:c>
      <x:c r="F57" s="11" t="n">
        <x:f>ROUNDUP(D57*(1+E57),2)</x:f>
        <x:v>1</x:v>
      </x:c>
      <x:c r="G57" s="26" t="n">
        <x:f>'BOM价格来源'!G42</x:f>
        <x:v>31</x:v>
      </x:c>
      <x:c r="H57" s="13" t="n">
        <x:f>IF(ISNUMBER(G57),ROUND(G57,0)*F57,"")</x:f>
        <x:v>31</x:v>
      </x:c>
      <x:c r="I57" s="27" t="str"/>
      <x:c r="J57" s="10" t="str">
        <x:v>约300×250×550mm，拉丝不锈钢方桶；尺寸：300 × 250 × 550 mm</x:v>
      </x:c>
      <x:c r="K57" s="10" t="str">
        <x:v>300×250×548</x:v>
      </x:c>
      <x:c r="L57" s="10" t="str">
        <x:v>lk-bom-80</x:v>
      </x:c>
      <x:c r="M57" s="10" t="str">
        <x:v>https://bom.icook.cloud/luckin/lk-80.webp</x:v>
      </x:c>
      <x:c r="N57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58" ht="66" customHeight="1">
      <x:c r="A58" s="10" t="str">
        <x:v>LK-066</x:v>
      </x:c>
      <x:c r="B58" s="10" t="str">
        <x:v>单杯手提纸袋</x:v>
      </x:c>
      <x:c r="C58" s="10" t="str">
        <x:v>个</x:v>
      </x:c>
      <x:c r="D58" s="11" t="n">
        <x:v>1</x:v>
      </x:c>
      <x:c r="E58" s="16" t="n">
        <x:v>0</x:v>
      </x:c>
      <x:c r="F58" s="11" t="n">
        <x:f>ROUNDUP(D58*(1+E58),2)</x:f>
        <x:v>1</x:v>
      </x:c>
      <x:c r="G58" s="26"/>
      <x:c r="H58" s="13" t="str">
        <x:f>IF(ISNUMBER(G58),ROUND(G58,0)*F58,"")</x:f>
      </x:c>
      <x:c r="I58" s="27" t="str">
        <x:v>仅陈列；备货包规与数量待确认</x:v>
      </x:c>
      <x:c r="J58" s="10" t="str">
        <x:v>约140×100×280mm，白卡彩印，纸绳提手；尺寸：140 × 100 × 280 mm</x:v>
      </x:c>
      <x:c r="K58" s="10" t="str">
        <x:v>140×100×362</x:v>
      </x:c>
      <x:c r="L58" s="10" t="str">
        <x:v>lk-bom-66</x:v>
      </x:c>
      <x:c r="M58" s="10" t="str">
        <x:v>https://bom.icook.cloud/luckin/lk-66.webp</x:v>
      </x:c>
      <x:c r="N58" s="10" t="str">
        <x:v>陈列示意，不作为备货量；BOM参考人民币1.15元/个，实际采购包规及数量待确认。</x:v>
      </x:c>
    </x:row>
    <x:row r="59" ht="66" customHeight="1">
      <x:c r="A59" s="10" t="str">
        <x:v>LK-067</x:v>
      </x:c>
      <x:c r="B59" s="10" t="str">
        <x:v>双杯手提纸袋</x:v>
      </x:c>
      <x:c r="C59" s="10" t="str">
        <x:v>个</x:v>
      </x:c>
      <x:c r="D59" s="11" t="n">
        <x:v>1</x:v>
      </x:c>
      <x:c r="E59" s="16" t="n">
        <x:v>0</x:v>
      </x:c>
      <x:c r="F59" s="11" t="n">
        <x:f>ROUNDUP(D59*(1+E59),2)</x:f>
        <x:v>1</x:v>
      </x:c>
      <x:c r="G59" s="26"/>
      <x:c r="H59" s="13" t="str">
        <x:f>IF(ISNUMBER(G59),ROUND(G59,0)*F59,"")</x:f>
      </x:c>
      <x:c r="I59" s="27" t="str">
        <x:v>仅陈列；备货包规与数量待确认</x:v>
      </x:c>
      <x:c r="J59" s="10" t="str">
        <x:v>约220×120×280mm，白卡彩印，纸绳提手；尺寸：220 × 120 × 280 mm</x:v>
      </x:c>
      <x:c r="K59" s="10" t="str">
        <x:v>220×120×362</x:v>
      </x:c>
      <x:c r="L59" s="10" t="str">
        <x:v>lk-bom-67</x:v>
      </x:c>
      <x:c r="M59" s="10" t="str">
        <x:v>https://bom.icook.cloud/luckin/lk-67.webp</x:v>
      </x:c>
      <x:c r="N59" s="10" t="str">
        <x:v>陈列示意，不作为备货量；BOM参考人民币1.44元/个，实际采购包规及数量待确认。</x:v>
      </x:c>
    </x:row>
    <x:row r="60" ht="66" customHeight="1">
      <x:c r="A60" s="10" t="str">
        <x:v>LK-068</x:v>
      </x:c>
      <x:c r="B60" s="10" t="str">
        <x:v>纸浆双杯托</x:v>
      </x:c>
      <x:c r="C60" s="10" t="str">
        <x:v>个</x:v>
      </x:c>
      <x:c r="D60" s="11" t="n">
        <x:v>1</x:v>
      </x:c>
      <x:c r="E60" s="16" t="n">
        <x:v>0</x:v>
      </x:c>
      <x:c r="F60" s="11" t="n">
        <x:f>ROUNDUP(D60*(1+E60),2)</x:f>
        <x:v>1</x:v>
      </x:c>
      <x:c r="G60" s="26"/>
      <x:c r="H60" s="13" t="str">
        <x:f>IF(ISNUMBER(G60),ROUND(G60,0)*F60,"")</x:f>
      </x:c>
      <x:c r="I60" s="27" t="str">
        <x:v>仅陈列；备货包规与数量待确认</x:v>
      </x:c>
      <x:c r="J60" s="10" t="str">
        <x:v>约200×110×45mm，可降解纸浆成型；尺寸：200 × 110 × 45 mm</x:v>
      </x:c>
      <x:c r="K60" s="10" t="str">
        <x:v>200×110×45</x:v>
      </x:c>
      <x:c r="L60" s="10" t="str">
        <x:v>lk-bom-68</x:v>
      </x:c>
      <x:c r="M60" s="10" t="str">
        <x:v>https://bom.icook.cloud/luckin/lk-68.webp</x:v>
      </x:c>
      <x:c r="N60" s="10" t="str">
        <x:v>陈列示意，不作为备货量；BOM参考人民币0.33元/个，实际采购包规及数量待确认。</x:v>
      </x:c>
    </x:row>
    <x:row r="61" ht="66" customHeight="1">
      <x:c r="A61" s="10" t="str">
        <x:v>LK-069</x:v>
      </x:c>
      <x:c r="B61" s="10" t="str">
        <x:v>纸浆四杯托</x:v>
      </x:c>
      <x:c r="C61" s="10" t="str">
        <x:v>个</x:v>
      </x:c>
      <x:c r="D61" s="11" t="n">
        <x:v>1</x:v>
      </x:c>
      <x:c r="E61" s="16" t="n">
        <x:v>0</x:v>
      </x:c>
      <x:c r="F61" s="11" t="n">
        <x:f>ROUNDUP(D61*(1+E61),2)</x:f>
        <x:v>1</x:v>
      </x:c>
      <x:c r="G61" s="26"/>
      <x:c r="H61" s="13" t="str">
        <x:f>IF(ISNUMBER(G61),ROUND(G61,0)*F61,"")</x:f>
      </x:c>
      <x:c r="I61" s="27" t="str">
        <x:v>仅陈列；备货包规与数量待确认</x:v>
      </x:c>
      <x:c r="J61" s="10" t="str">
        <x:v>约210×210×45mm，可降解纸浆成型；尺寸：210 × 210 × 45 mm</x:v>
      </x:c>
      <x:c r="K61" s="10" t="str">
        <x:v>210×210×45</x:v>
      </x:c>
      <x:c r="L61" s="10" t="str">
        <x:v>lk-bom-69</x:v>
      </x:c>
      <x:c r="M61" s="10" t="str">
        <x:v>https://bom.icook.cloud/luckin/lk-69.webp</x:v>
      </x:c>
      <x:c r="N61" s="10" t="str">
        <x:v>陈列示意，不作为备货量；BOM参考人民币0.5元/个，实际采购包规及数量待确认。</x:v>
      </x:c>
    </x:row>
    <x:row r="62" ht="66" customHeight="1">
      <x:c r="A62" s="10" t="str">
        <x:v>LK-052</x:v>
      </x:c>
      <x:c r="B62" s="10" t="str">
        <x:v>台式胶带切割器</x:v>
      </x:c>
      <x:c r="C62" s="10" t="str">
        <x:v>个</x:v>
      </x:c>
      <x:c r="D62" s="11" t="n">
        <x:v>1</x:v>
      </x:c>
      <x:c r="E62" s="16" t="n">
        <x:v>0</x:v>
      </x:c>
      <x:c r="F62" s="11" t="n">
        <x:f>ROUNDUP(D62*(1+E62),2)</x:f>
        <x:v>1</x:v>
      </x:c>
      <x:c r="G62" s="26" t="n">
        <x:f>'BOM价格来源'!G47</x:f>
        <x:v>3</x:v>
      </x:c>
      <x:c r="H62" s="13" t="n">
        <x:f>IF(ISNUMBER(G62),ROUND(G62,0)*F62,"")</x:f>
        <x:v>3</x:v>
      </x:c>
      <x:c r="I62" s="27" t="str"/>
      <x:c r="J62" s="10" t="str">
        <x:v>约180×80×110mm，白色塑料配金属切刀；尺寸：180 × 80 × 110 mm</x:v>
      </x:c>
      <x:c r="K62" s="10" t="str">
        <x:v>180×80×110</x:v>
      </x:c>
      <x:c r="L62" s="10" t="str">
        <x:v>lk-bom-52</x:v>
      </x:c>
      <x:c r="M62" s="10" t="str">
        <x:v>https://bom.icook.cloud/luckin/lk-52.webp</x:v>
      </x:c>
      <x:c r="N62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63" ht="66" customHeight="1">
      <x:c r="A63" s="10" t="str">
        <x:v>LK-021</x:v>
      </x:c>
      <x:c r="B63" s="10" t="str">
        <x:v>横屏数字菜单显示器</x:v>
      </x:c>
      <x:c r="C63" s="10" t="str">
        <x:v>台</x:v>
      </x:c>
      <x:c r="D63" s="11" t="n">
        <x:v>3</x:v>
      </x:c>
      <x:c r="E63" s="16" t="n">
        <x:v>0</x:v>
      </x:c>
      <x:c r="F63" s="11" t="n">
        <x:f>ROUNDUP(D63*(1+E63),2)</x:f>
        <x:v>3</x:v>
      </x:c>
      <x:c r="G63" s="26" t="n">
        <x:f>'BOM价格来源'!G48</x:f>
        <x:v>289</x:v>
      </x:c>
      <x:c r="H63" s="13" t="n">
        <x:f>IF(ISNUMBER(G63),ROUND(G63,0)*F63,"")</x:f>
        <x:v>867</x:v>
      </x:c>
      <x:c r="I63" s="27" t="str"/>
      <x:c r="J63" s="10" t="str">
        <x:v>约43英寸、壁挂、商用播放功能</x:v>
      </x:c>
      <x:c r="K63" s="10" t="str">
        <x:v>970×65×1350</x:v>
      </x:c>
      <x:c r="L63" s="10" t="str">
        <x:v>lk-bom-21</x:v>
      </x:c>
      <x:c r="M63" s="10" t="str">
        <x:v>https://bom.icook.cloud/luckin/lk-21.webp</x:v>
      </x:c>
      <x:c r="N63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64" ht="66" customHeight="1">
      <x:c r="A64" s="10" t="str">
        <x:v>LK-013</x:v>
      </x:c>
      <x:c r="B64" s="10" t="str">
        <x:v>luckin coffee吊装发光标识</x:v>
      </x:c>
      <x:c r="C64" s="10" t="str">
        <x:v>套</x:v>
      </x:c>
      <x:c r="D64" s="11" t="n">
        <x:v>1</x:v>
      </x:c>
      <x:c r="E64" s="16" t="n">
        <x:v>0</x:v>
      </x:c>
      <x:c r="F64" s="11" t="n">
        <x:f>ROUNDUP(D64*(1+E64),2)</x:f>
        <x:v>1</x:v>
      </x:c>
      <x:c r="G64" s="26" t="n">
        <x:f>'BOM价格来源'!G49</x:f>
        <x:v>82</x:v>
      </x:c>
      <x:c r="H64" s="13" t="n">
        <x:f>IF(ISNUMBER(G64),ROUND(G64,0)*F64,"")</x:f>
        <x:v>82</x:v>
      </x:c>
      <x:c r="I64" s="27" t="str"/>
      <x:c r="J64" s="10" t="str">
        <x:v>约1100×220×100mm，深蓝灯箱、白色发光英文；尺寸：1100 × 100 × 220 mm</x:v>
      </x:c>
      <x:c r="K64" s="10" t="str">
        <x:v>1100×96×902</x:v>
      </x:c>
      <x:c r="L64" s="10" t="str">
        <x:v>lk-bom-13</x:v>
      </x:c>
      <x:c r="M64" s="10" t="str">
        <x:v>https://bom.icook.cloud/luckin/lk-13.webp</x:v>
      </x:c>
      <x:c r="N64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65" ht="66" customHeight="1">
      <x:c r="A65" s="10" t="str">
        <x:v>LK-014</x:v>
      </x:c>
      <x:c r="B65" s="10" t="str">
        <x:v>蓝色吊装金属横杆</x:v>
      </x:c>
      <x:c r="C65" s="10" t="str">
        <x:v>米</x:v>
      </x:c>
      <x:c r="D65" s="11" t="n">
        <x:v>2</x:v>
      </x:c>
      <x:c r="E65" s="16" t="n">
        <x:v>0</x:v>
      </x:c>
      <x:c r="F65" s="11" t="n">
        <x:f>ROUNDUP(D65*(1+E65),2)</x:f>
        <x:v>2</x:v>
      </x:c>
      <x:c r="G65" s="26" t="n">
        <x:f>'BOM价格来源'!G50</x:f>
        <x:v>17</x:v>
      </x:c>
      <x:c r="H65" s="13" t="n">
        <x:f>IF(ISNUMBER(G65),ROUND(G65,0)*F65,"")</x:f>
        <x:v>34</x:v>
      </x:c>
      <x:c r="I65" s="27" t="str"/>
      <x:c r="J65" s="10" t="str">
        <x:v>约Φ40mm，含竖向吊杆及吊座，主杆暂计6m；尺寸：1000 × 40 × 500 mm</x:v>
      </x:c>
      <x:c r="K65" s="10" t="str">
        <x:v>1000×40×600</x:v>
      </x:c>
      <x:c r="L65" s="10" t="str">
        <x:v>lk-bom-14</x:v>
      </x:c>
      <x:c r="M65" s="10" t="str">
        <x:v>https://bom.icook.cloud/luckin/lk-14.webp</x:v>
      </x:c>
      <x:c r="N65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66" ht="66" customHeight="1">
      <x:c r="A66" s="10" t="str">
        <x:v>LK-015</x:v>
      </x:c>
      <x:c r="B66" s="10" t="str">
        <x:v>咖啡主题组合装饰画</x:v>
      </x:c>
      <x:c r="C66" s="10" t="str">
        <x:v>幅</x:v>
      </x:c>
      <x:c r="D66" s="11" t="n">
        <x:v>1</x:v>
      </x:c>
      <x:c r="E66" s="16" t="n">
        <x:v>0</x:v>
      </x:c>
      <x:c r="F66" s="11" t="n">
        <x:f>ROUNDUP(D66*(1+E66),2)</x:f>
        <x:v>1</x:v>
      </x:c>
      <x:c r="G66" s="26" t="n">
        <x:f>'BOM价格来源'!G51</x:f>
        <x:v>14</x:v>
      </x:c>
      <x:c r="H66" s="13" t="n">
        <x:f>IF(ISNUMBER(G66),ROUND(G66,0)*F66,"")</x:f>
        <x:v>14</x:v>
      </x:c>
      <x:c r="I66" s="27" t="str"/>
      <x:c r="J66" s="10" t="str">
        <x:v>10幅混合尺寸约300×400至600×350mm，细黑/木色框</x:v>
      </x:c>
      <x:c r="K66" s="10" t="str">
        <x:v>40×1560×1300</x:v>
      </x:c>
      <x:c r="L66" s="10" t="str">
        <x:v>lk-bom-15</x:v>
      </x:c>
      <x:c r="M66" s="10" t="str">
        <x:v>https://bom.icook.cloud/luckin/lk-15.webp</x:v>
      </x:c>
      <x:c r="N66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67" ht="66" customHeight="1">
      <x:c r="A67" s="10" t="str">
        <x:v>LK-016</x:v>
      </x:c>
      <x:c r="B67" s="10" t="str">
        <x:v>木纹英文立体字装饰牌</x:v>
      </x:c>
      <x:c r="C67" s="10" t="str">
        <x:v>块</x:v>
      </x:c>
      <x:c r="D67" s="11" t="n">
        <x:v>1</x:v>
      </x:c>
      <x:c r="E67" s="16" t="n">
        <x:v>0</x:v>
      </x:c>
      <x:c r="F67" s="11" t="n">
        <x:f>ROUNDUP(D67*(1+E67),2)</x:f>
        <x:v>1</x:v>
      </x:c>
      <x:c r="G67" s="26" t="n">
        <x:f>'BOM价格来源'!G52</x:f>
        <x:v>34</x:v>
      </x:c>
      <x:c r="H67" s="13" t="n">
        <x:f>IF(ISNUMBER(G67),ROUND(G67,0)*F67,"")</x:f>
        <x:v>34</x:v>
      </x:c>
      <x:c r="I67" s="27" t="str"/>
      <x:c r="J67" s="10" t="str">
        <x:v>约1000×360mm，瘤木纹底板、白色立体英文、蓝色固定帽；尺寸：1000 × 18 × 360 mm</x:v>
      </x:c>
      <x:c r="K67" s="10" t="str">
        <x:v>1000×17×360</x:v>
      </x:c>
      <x:c r="L67" s="10" t="str">
        <x:v>lk-bom-16</x:v>
      </x:c>
      <x:c r="M67" s="10" t="str">
        <x:v>https://bom.icook.cloud/luckin/lk-16.webp</x:v>
      </x:c>
      <x:c r="N67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68" ht="66" customHeight="1">
      <x:c r="A68" s="10" t="str">
        <x:v>LK-017</x:v>
      </x:c>
      <x:c r="B68" s="10" t="str">
        <x:v>落地异形人像广告立牌</x:v>
      </x:c>
      <x:c r="C68" s="10" t="str">
        <x:v>块</x:v>
      </x:c>
      <x:c r="D68" s="11" t="n">
        <x:v>1</x:v>
      </x:c>
      <x:c r="E68" s="16" t="n">
        <x:v>0</x:v>
      </x:c>
      <x:c r="F68" s="11" t="n">
        <x:f>ROUNDUP(D68*(1+E68),2)</x:f>
        <x:v>1</x:v>
      </x:c>
      <x:c r="G68" s="26" t="n">
        <x:f>'BOM价格来源'!G53</x:f>
        <x:v>35</x:v>
      </x:c>
      <x:c r="H68" s="13" t="n">
        <x:f>IF(ISNUMBER(G68),ROUND(G68,0)*F68,"")</x:f>
        <x:v>35</x:v>
      </x:c>
      <x:c r="I68" s="27" t="str"/>
      <x:c r="J68" s="10" t="str">
        <x:v>约700×1800mm，10mm PVC板UV印刷及背撑</x:v>
      </x:c>
      <x:c r="K68" s="10" t="str">
        <x:v>700×300×1800</x:v>
      </x:c>
      <x:c r="L68" s="10" t="str">
        <x:v>lk-bom-17</x:v>
      </x:c>
      <x:c r="M68" s="10" t="str">
        <x:v>https://bom.icook.cloud/luckin/lk-17.webp</x:v>
      </x:c>
      <x:c r="N68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69" ht="66" customHeight="1">
      <x:c r="A69" s="10" t="str">
        <x:v>LK-019</x:v>
      </x:c>
      <x:c r="B69" s="10" t="str">
        <x:v>金属台式A4价目牌架</x:v>
      </x:c>
      <x:c r="C69" s="10" t="str">
        <x:v>个</x:v>
      </x:c>
      <x:c r="D69" s="11" t="n">
        <x:v>1</x:v>
      </x:c>
      <x:c r="E69" s="16" t="n">
        <x:v>0</x:v>
      </x:c>
      <x:c r="F69" s="11" t="n">
        <x:f>ROUNDUP(D69*(1+E69),2)</x:f>
        <x:v>1</x:v>
      </x:c>
      <x:c r="G69" s="26" t="n">
        <x:f>'BOM价格来源'!G54</x:f>
        <x:v>7</x:v>
      </x:c>
      <x:c r="H69" s="13" t="n">
        <x:f>IF(ISNUMBER(G69),ROUND(G69,0)*F69,"")</x:f>
        <x:v>7</x:v>
      </x:c>
      <x:c r="I69" s="27" t="str"/>
      <x:c r="J69" s="10" t="str">
        <x:v>A4竖版，银色金属边框、斜撑底座</x:v>
      </x:c>
      <x:c r="K69" s="10" t="str">
        <x:v>230×180×330</x:v>
      </x:c>
      <x:c r="L69" s="10" t="str">
        <x:v>lk-bom-19</x:v>
      </x:c>
      <x:c r="M69" s="10" t="str">
        <x:v>https://bom.icook.cloud/luckin/lk-19.webp</x:v>
      </x:c>
      <x:c r="N69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70" ht="66" customHeight="1">
      <x:c r="A70" s="10" t="str">
        <x:v>LK-020</x:v>
      </x:c>
      <x:c r="B70" s="10" t="str">
        <x:v>透明亚克力证照框</x:v>
      </x:c>
      <x:c r="C70" s="10" t="str">
        <x:v>个</x:v>
      </x:c>
      <x:c r="D70" s="11" t="n">
        <x:v>1</x:v>
      </x:c>
      <x:c r="E70" s="16" t="n">
        <x:v>0</x:v>
      </x:c>
      <x:c r="F70" s="11" t="n">
        <x:f>ROUNDUP(D70*(1+E70),2)</x:f>
        <x:v>1</x:v>
      </x:c>
      <x:c r="G70" s="26" t="n">
        <x:f>'BOM价格来源'!G55</x:f>
        <x:v>6</x:v>
      </x:c>
      <x:c r="H70" s="13" t="n">
        <x:f>IF(ISNUMBER(G70),ROUND(G70,0)*F70,"")</x:f>
        <x:v>6</x:v>
      </x:c>
      <x:c r="I70" s="27" t="str"/>
      <x:c r="J70" s="10" t="str">
        <x:v>A4横版，透明双层亚克力、四角广告钉</x:v>
      </x:c>
      <x:c r="K70" s="10" t="str">
        <x:v>20×320×235</x:v>
      </x:c>
      <x:c r="L70" s="10" t="str">
        <x:v>lk-bom-20</x:v>
      </x:c>
      <x:c r="M70" s="10" t="str">
        <x:v>https://bom.icook.cloud/luckin/lk-20.webp</x:v>
      </x:c>
      <x:c r="N70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71" ht="66" customHeight="1">
      <x:c r="A71" s="10" t="str">
        <x:v>LK-009</x:v>
      </x:c>
      <x:c r="B71" s="10" t="str">
        <x:v>细杆飞碟吊灯</x:v>
      </x:c>
      <x:c r="C71" s="10" t="str">
        <x:v>盏</x:v>
      </x:c>
      <x:c r="D71" s="11" t="n">
        <x:v>8</x:v>
      </x:c>
      <x:c r="E71" s="16" t="n">
        <x:v>0</x:v>
      </x:c>
      <x:c r="F71" s="11" t="n">
        <x:f>ROUNDUP(D71*(1+E71),2)</x:f>
        <x:v>8</x:v>
      </x:c>
      <x:c r="G71" s="26" t="n">
        <x:f>'BOM价格来源'!G56</x:f>
        <x:v>51</x:v>
      </x:c>
      <x:c r="H71" s="13" t="n">
        <x:f>IF(ISNUMBER(G71),ROUND(G71,0)*F71,"")</x:f>
        <x:v>408</x:v>
      </x:c>
      <x:c r="I71" s="27" t="str"/>
      <x:c r="J71" s="10" t="str">
        <x:v>约Φ350mm灯盘、吊高1200mm，棕色吊杆及小型横臂</x:v>
      </x:c>
      <x:c r="K71" s="10" t="str">
        <x:v>350×350×1200</x:v>
      </x:c>
      <x:c r="L71" s="10" t="str">
        <x:v>lk-bom-9</x:v>
      </x:c>
      <x:c r="M71" s="10" t="str">
        <x:v>https://bom.icook.cloud/luckin/lk-09.webp</x:v>
      </x:c>
      <x:c r="N71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72" ht="66" customHeight="1">
      <x:c r="A72" s="10" t="str">
        <x:v>LK-010</x:v>
      </x:c>
      <x:c r="B72" s="10" t="str">
        <x:v>嵌入式LED筒灯</x:v>
      </x:c>
      <x:c r="C72" s="10" t="str">
        <x:v>盏</x:v>
      </x:c>
      <x:c r="D72" s="11" t="n">
        <x:v>4</x:v>
      </x:c>
      <x:c r="E72" s="16" t="n">
        <x:v>0</x:v>
      </x:c>
      <x:c r="F72" s="11" t="n">
        <x:f>ROUNDUP(D72*(1+E72),2)</x:f>
        <x:v>4</x:v>
      </x:c>
      <x:c r="G72" s="26" t="n">
        <x:f>'BOM价格来源'!G57</x:f>
        <x:v>7</x:v>
      </x:c>
      <x:c r="H72" s="13" t="n">
        <x:f>IF(ISNUMBER(G72),ROUND(G72,0)*F72,"")</x:f>
        <x:v>28</x:v>
      </x:c>
      <x:c r="I72" s="27" t="str"/>
      <x:c r="J72" s="10" t="str">
        <x:v>建议开孔75mm、5W、3000K、显指≥90</x:v>
      </x:c>
      <x:c r="K72" s="10" t="str">
        <x:v>85×85×60</x:v>
      </x:c>
      <x:c r="L72" s="10" t="str">
        <x:v>lk-bom-10</x:v>
      </x:c>
      <x:c r="M72" s="10" t="str">
        <x:v>https://bom.icook.cloud/luckin/lk-10.webp</x:v>
      </x:c>
      <x:c r="N72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73" ht="66" customHeight="1">
      <x:c r="A73" s="10" t="str">
        <x:v>LK-011</x:v>
      </x:c>
      <x:c r="B73" s="10" t="str">
        <x:v>白色半碗壁灯</x:v>
      </x:c>
      <x:c r="C73" s="10" t="str">
        <x:v>盏</x:v>
      </x:c>
      <x:c r="D73" s="11" t="n">
        <x:v>3</x:v>
      </x:c>
      <x:c r="E73" s="16" t="n">
        <x:v>0</x:v>
      </x:c>
      <x:c r="F73" s="11" t="n">
        <x:f>ROUNDUP(D73*(1+E73),2)</x:f>
        <x:v>3</x:v>
      </x:c>
      <x:c r="G73" s="26" t="n">
        <x:f>'BOM价格来源'!G58</x:f>
        <x:v>19</x:v>
      </x:c>
      <x:c r="H73" s="13" t="n">
        <x:f>IF(ISNUMBER(G73),ROUND(G73,0)*F73,"")</x:f>
        <x:v>57</x:v>
      </x:c>
      <x:c r="I73" s="27" t="str"/>
      <x:c r="J73" s="10" t="str">
        <x:v>约250×130×130mm，白色半碗上照壁灯；尺寸：250 × 130 × 130 mm</x:v>
      </x:c>
      <x:c r="K73" s="10" t="str">
        <x:v>130×250×130</x:v>
      </x:c>
      <x:c r="L73" s="10" t="str">
        <x:v>lk-bom-11</x:v>
      </x:c>
      <x:c r="M73" s="10" t="str">
        <x:v>https://bom.icook.cloud/luckin/lk-11.webp</x:v>
      </x:c>
      <x:c r="N73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74" ht="66" customHeight="1">
      <x:c r="A74" s="10" t="str">
        <x:v>LK-056</x:v>
      </x:c>
      <x:c r="B74" s="10" t="str">
        <x:v>壁挂半球摄像机</x:v>
      </x:c>
      <x:c r="C74" s="10" t="str">
        <x:v>台</x:v>
      </x:c>
      <x:c r="D74" s="11" t="n">
        <x:v>1</x:v>
      </x:c>
      <x:c r="E74" s="16" t="n">
        <x:v>0</x:v>
      </x:c>
      <x:c r="F74" s="11" t="n">
        <x:f>ROUNDUP(D74*(1+E74),2)</x:f>
        <x:v>1</x:v>
      </x:c>
      <x:c r="G74" s="26" t="n">
        <x:f>'BOM价格来源'!G59</x:f>
        <x:v>35</x:v>
      </x:c>
      <x:c r="H74" s="13" t="n">
        <x:f>IF(ISNUMBER(G74),ROUND(G74,0)*F74,"")</x:f>
        <x:v>35</x:v>
      </x:c>
      <x:c r="I74" s="27" t="str"/>
      <x:c r="J74" s="10" t="str">
        <x:v>约4MP，广角网络型，白色半球壳</x:v>
      </x:c>
      <x:c r="K74" s="10" t="str">
        <x:v>120×120×100</x:v>
      </x:c>
      <x:c r="L74" s="10" t="str">
        <x:v>lk-bom-56</x:v>
      </x:c>
      <x:c r="M74" s="10" t="str">
        <x:v>https://bom.icook.cloud/luckin/lk-56.webp</x:v>
      </x:c>
      <x:c r="N74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75" ht="66" customHeight="1">
      <x:c r="A75" s="10" t="str">
        <x:v>LK-058</x:v>
      </x:c>
      <x:c r="B75" s="10" t="str">
        <x:v>吸顶烟感探测器</x:v>
      </x:c>
      <x:c r="C75" s="10" t="str">
        <x:v>个</x:v>
      </x:c>
      <x:c r="D75" s="11" t="n">
        <x:v>1</x:v>
      </x:c>
      <x:c r="E75" s="16" t="n">
        <x:v>0</x:v>
      </x:c>
      <x:c r="F75" s="11" t="n">
        <x:f>ROUNDUP(D75*(1+E75),2)</x:f>
        <x:v>1</x:v>
      </x:c>
      <x:c r="G75" s="26" t="n">
        <x:f>'BOM价格来源'!G60</x:f>
        <x:v>9</x:v>
      </x:c>
      <x:c r="H75" s="13" t="n">
        <x:f>IF(ISNUMBER(G75),ROUND(G75,0)*F75,"")</x:f>
        <x:v>9</x:v>
      </x:c>
      <x:c r="I75" s="27" t="str"/>
      <x:c r="J75" s="10" t="str">
        <x:v>白色光电烟感，约Φ100mm</x:v>
      </x:c>
      <x:c r="K75" s="10" t="str">
        <x:v>100×100×40</x:v>
      </x:c>
      <x:c r="L75" s="10" t="str">
        <x:v>lk-bom-58</x:v>
      </x:c>
      <x:c r="M75" s="10" t="str">
        <x:v>https://bom.icook.cloud/luckin/lk-58.webp</x:v>
      </x:c>
      <x:c r="N75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76" ht="66" customHeight="1">
      <x:c r="A76" s="10" t="str">
        <x:v>LK-057</x:v>
      </x:c>
      <x:c r="B76" s="10" t="str">
        <x:v>安全出口指示灯</x:v>
      </x:c>
      <x:c r="C76" s="10" t="str">
        <x:v>套</x:v>
      </x:c>
      <x:c r="D76" s="11" t="n">
        <x:v>2</x:v>
      </x:c>
      <x:c r="E76" s="16" t="n">
        <x:v>0</x:v>
      </x:c>
      <x:c r="F76" s="11" t="n">
        <x:f>ROUNDUP(D76*(1+E76),2)</x:f>
        <x:v>2</x:v>
      </x:c>
      <x:c r="G76" s="26" t="n">
        <x:f>'BOM价格来源'!G61</x:f>
        <x:v>11</x:v>
      </x:c>
      <x:c r="H76" s="13" t="n">
        <x:f>IF(ISNUMBER(G76),ROUND(G76,0)*F76,"")</x:f>
        <x:v>22</x:v>
      </x:c>
      <x:c r="I76" s="27" t="str"/>
      <x:c r="J76" s="10" t="str">
        <x:v>绿色LED双面标识，约350×150mm</x:v>
      </x:c>
      <x:c r="K76" s="10" t="str">
        <x:v>350×40×150</x:v>
      </x:c>
      <x:c r="L76" s="10" t="str">
        <x:v>lk-bom-57</x:v>
      </x:c>
      <x:c r="M76" s="10" t="str">
        <x:v>https://bom.icook.cloud/luckin/lk-57.webp</x:v>
      </x:c>
      <x:c r="N76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77" ht="66" customHeight="1">
      <x:c r="A77" s="10" t="str">
        <x:v>LK-059</x:v>
      </x:c>
      <x:c r="B77" s="10" t="str">
        <x:v>门顶风幕机</x:v>
      </x:c>
      <x:c r="C77" s="10" t="str">
        <x:v>台</x:v>
      </x:c>
      <x:c r="D77" s="11" t="n">
        <x:v>1</x:v>
      </x:c>
      <x:c r="E77" s="16" t="n">
        <x:v>0</x:v>
      </x:c>
      <x:c r="F77" s="11" t="n">
        <x:f>ROUNDUP(D77*(1+E77),2)</x:f>
        <x:v>1</x:v>
      </x:c>
      <x:c r="G77" s="26" t="n">
        <x:f>'BOM价格来源'!G62</x:f>
        <x:v>139</x:v>
      </x:c>
      <x:c r="H77" s="13" t="n">
        <x:f>IF(ISNUMBER(G77),ROUND(G77,0)*F77,"")</x:f>
        <x:v>139</x:v>
      </x:c>
      <x:c r="I77" s="27" t="str"/>
      <x:c r="J77" s="10" t="str">
        <x:v>约1500mm长，贯流式，浅灰机身</x:v>
      </x:c>
      <x:c r="K77" s="10" t="str">
        <x:v>1500×217×230</x:v>
      </x:c>
      <x:c r="L77" s="10" t="str">
        <x:v>lk-bom-59</x:v>
      </x:c>
      <x:c r="M77" s="10" t="str">
        <x:v>https://bom.icook.cloud/luckin/lk-59.webp</x:v>
      </x:c>
      <x:c r="N77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78" ht="66" customHeight="1">
      <x:c r="A78" s="10" t="str">
        <x:v>LK-060</x:v>
      </x:c>
      <x:c r="B78" s="10" t="str">
        <x:v>圆形旋流风口</x:v>
      </x:c>
      <x:c r="C78" s="10" t="str">
        <x:v>个</x:v>
      </x:c>
      <x:c r="D78" s="11" t="n">
        <x:v>2</x:v>
      </x:c>
      <x:c r="E78" s="16" t="n">
        <x:v>0</x:v>
      </x:c>
      <x:c r="F78" s="11" t="n">
        <x:f>ROUNDUP(D78*(1+E78),2)</x:f>
        <x:v>2</x:v>
      </x:c>
      <x:c r="G78" s="26" t="n">
        <x:f>'BOM价格来源'!G63</x:f>
        <x:v>10</x:v>
      </x:c>
      <x:c r="H78" s="13" t="n">
        <x:f>IF(ISNUMBER(G78),ROUND(G78,0)*F78,"")</x:f>
        <x:v>20</x:v>
      </x:c>
      <x:c r="I78" s="27" t="str"/>
      <x:c r="J78" s="10" t="str">
        <x:v>约Φ250mm，铝合金同心环风口</x:v>
      </x:c>
      <x:c r="K78" s="10" t="str">
        <x:v>250×250×100</x:v>
      </x:c>
      <x:c r="L78" s="10" t="str">
        <x:v>lk-bom-60</x:v>
      </x:c>
      <x:c r="M78" s="10" t="str">
        <x:v>https://bom.icook.cloud/luckin/lk-60.webp</x:v>
      </x:c>
      <x:c r="N78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79" ht="66" customHeight="1">
      <x:c r="A79" s="10" t="str">
        <x:v>LK-061</x:v>
      </x:c>
      <x:c r="B79" s="10" t="str">
        <x:v>方形百叶回风口</x:v>
      </x:c>
      <x:c r="C79" s="10" t="str">
        <x:v>个</x:v>
      </x:c>
      <x:c r="D79" s="11" t="n">
        <x:v>1</x:v>
      </x:c>
      <x:c r="E79" s="16" t="n">
        <x:v>0</x:v>
      </x:c>
      <x:c r="F79" s="11" t="n">
        <x:f>ROUNDUP(D79*(1+E79),2)</x:f>
        <x:v>1</x:v>
      </x:c>
      <x:c r="G79" s="26" t="n">
        <x:f>'BOM价格来源'!G64</x:f>
        <x:v>18</x:v>
      </x:c>
      <x:c r="H79" s="13" t="n">
        <x:f>IF(ISNUMBER(G79),ROUND(G79,0)*F79,"")</x:f>
        <x:v>18</x:v>
      </x:c>
      <x:c r="I79" s="27" t="str"/>
      <x:c r="J79" s="10" t="str">
        <x:v>约600×600mm，白色铝合金格栅</x:v>
      </x:c>
      <x:c r="K79" s="10" t="str">
        <x:v>600×600×40</x:v>
      </x:c>
      <x:c r="L79" s="10" t="str">
        <x:v>lk-bom-61</x:v>
      </x:c>
      <x:c r="M79" s="10" t="str">
        <x:v>https://bom.icook.cloud/luckin/lk-61.webp</x:v>
      </x:c>
      <x:c r="N79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80" ht="66" customHeight="1">
      <x:c r="A80" s="10" t="str">
        <x:v>LK-081</x:v>
      </x:c>
      <x:c r="B80" s="10" t="str">
        <x:v>天花吸顶扬声器</x:v>
      </x:c>
      <x:c r="C80" s="10" t="str">
        <x:v>个</x:v>
      </x:c>
      <x:c r="D80" s="11" t="n">
        <x:v>1</x:v>
      </x:c>
      <x:c r="E80" s="16" t="n">
        <x:v>0</x:v>
      </x:c>
      <x:c r="F80" s="11" t="n">
        <x:f>ROUNDUP(D80*(1+E80),2)</x:f>
        <x:v>1</x:v>
      </x:c>
      <x:c r="G80" s="26" t="n">
        <x:f>'BOM价格来源'!G65</x:f>
        <x:v>12</x:v>
      </x:c>
      <x:c r="H80" s="13" t="n">
        <x:f>IF(ISNUMBER(G80),ROUND(G80,0)*F80,"")</x:f>
        <x:v>12</x:v>
      </x:c>
      <x:c r="I80" s="27" t="str"/>
      <x:c r="J80" s="10" t="str">
        <x:v>白色圆形网罩，约Φ180mm，建议6W定压</x:v>
      </x:c>
      <x:c r="K80" s="10" t="str">
        <x:v>180×180×70</x:v>
      </x:c>
      <x:c r="L80" s="10" t="str">
        <x:v>lk-bom-81</x:v>
      </x:c>
      <x:c r="M80" s="10" t="str">
        <x:v>https://bom.icook.cloud/luckin/lk-81.webp</x:v>
      </x:c>
      <x:c r="N80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  <x:row r="81" ht="66" customHeight="1">
      <x:c r="A81" s="10" t="str">
        <x:v>LK-079</x:v>
      </x:c>
      <x:c r="B81" s="10" t="str">
        <x:v>入口铝合金除尘地垫</x:v>
      </x:c>
      <x:c r="C81" s="10" t="str">
        <x:v>块</x:v>
      </x:c>
      <x:c r="D81" s="11" t="n">
        <x:v>1</x:v>
      </x:c>
      <x:c r="E81" s="16" t="n">
        <x:v>0</x:v>
      </x:c>
      <x:c r="F81" s="11" t="n">
        <x:f>ROUNDUP(D81*(1+E81),2)</x:f>
        <x:v>1</x:v>
      </x:c>
      <x:c r="G81" s="26" t="n">
        <x:f>'BOM价格来源'!G66</x:f>
        <x:v>75</x:v>
      </x:c>
      <x:c r="H81" s="13" t="n">
        <x:f>IF(ISNUMBER(G81),ROUND(G81,0)*F81,"")</x:f>
        <x:v>75</x:v>
      </x:c>
      <x:c r="I81" s="27" t="str"/>
      <x:c r="J81" s="10" t="str">
        <x:v>约1600×600mm，铝合金条嵌黑灰胶条</x:v>
      </x:c>
      <x:c r="K81" s="10" t="str">
        <x:v>1600×600×20</x:v>
      </x:c>
      <x:c r="L81" s="10" t="str">
        <x:v>lk-bom-79</x:v>
      </x:c>
      <x:c r="M81" s="10" t="str">
        <x:v>https://bom.icook.cloud/luckin/lk-79.webp</x:v>
      </x:c>
      <x:c r="N81" s="10" t="str">
        <x:v>BOM预算参考，非供应商实报。美元单价取整后乘本案数量；不重复除以0.7。原机品牌型号、现场配置、国际税运及境外安装待确认。 按本行BOM公开规格询价，数量为本案设计用量。厂家确认型号、供货配置、交期及税运安装范围；未经样板确认不替换原材质。</x:v>
      </x:c>
    </x:row>
  </x:sheetData>
  <x:conditionalFormatting sqref="G8:G81">
    <x:cfRule type="cellIs" dxfId="0" priority="1" operator="lessThan">
      <x:formula>0</x:formula>
    </x:cfRule>
  </x:conditionalFormatting>
  <x:dataValidations count="1">
    <x:dataValidation type="decimal" operator="greaterThanOrEqual" sqref="G8:G81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fc2df8d32f45f0"/>
  </x:tableParts>
</x:worksheet>
</file>

<file path=xl/worksheets/sheet2.xml><?xml version="1.0" encoding="utf-8"?>
<x:worksheet xmlns:x="http://schemas.openxmlformats.org/spreadsheetml/2006/main">
  <x:sheetPr>
    <x:tabColor rgb="FF17386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7" hidden="0" customWidth="1"/>
    <x:col min="2" max="2" width="28" hidden="0" customWidth="1"/>
    <x:col min="3" max="3" width="13" hidden="0" customWidth="1"/>
    <x:col min="4" max="4" width="10" hidden="0" customWidth="1"/>
    <x:col min="5" max="5" width="10" hidden="0" customWidth="1"/>
    <x:col min="6" max="6" width="10" hidden="0" customWidth="1"/>
    <x:col min="7" max="7" width="27" hidden="0" customWidth="1"/>
    <x:col min="8" max="8" width="18" hidden="0" customWidth="1"/>
    <x:col min="9" max="9" width="22" hidden="0" customWidth="1"/>
    <x:col min="10" max="10" width="75" hidden="0" customWidth="1"/>
    <x:col min="11" max="11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6" t="str">
        <x:v>瑞幸 · 蓝调街角 / 逐项安装登记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 t="str">
        <x:v>LK01-R05 · 位置沿用R04；Node05深化待续。坐标米；材质替换未改变安装与承托。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 t="str">
        <x:v>实际设备重量、管径、电压、净距、承载、阻燃与品牌批准均待厂家和现场确认。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 t="str">
        <x:v>操作方向是从设备朝员工的平面向量；不代表厂家的开门或检修净距。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2" t="str">
        <x:v>冷柜开门和后门收货需要分时使用；详见概念方案内使用工况。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0" customHeight="1">
      <x:c r="A7" s="5" t="str">
        <x:v>实例编号</x:v>
      </x:c>
      <x:c r="B7" s="5" t="str">
        <x:v>项目名称</x:v>
      </x:c>
      <x:c r="C7" s="5" t="str">
        <x:v>安装类型</x:v>
      </x:c>
      <x:c r="D7" s="5" t="str">
        <x:v>X 米</x:v>
      </x:c>
      <x:c r="E7" s="5" t="str">
        <x:v>Y 米</x:v>
      </x:c>
      <x:c r="F7" s="5" t="str">
        <x:v>Z 米</x:v>
      </x:c>
      <x:c r="G7" s="5" t="str">
        <x:v>承托实例</x:v>
      </x:c>
      <x:c r="H7" s="5" t="str">
        <x:v>操作面向量</x:v>
      </x:c>
      <x:c r="I7" s="5" t="str">
        <x:v>接口预留</x:v>
      </x:c>
      <x:c r="J7" s="5" t="str">
        <x:v>待确认内容</x:v>
      </x:c>
      <x:c r="K7" s="5" t="str">
        <x:v>BOM物品ID</x:v>
      </x:c>
    </x:row>
    <x:row r="8" ht="64" customHeight="1">
      <x:c r="A8" s="10" t="str">
        <x:v>LK01-FLOOR</x:v>
      </x:c>
      <x:c r="B8" s="10" t="str">
        <x:v>整体地面</x:v>
      </x:c>
      <x:c r="C8" s="10" t="str">
        <x:v>floor</x:v>
      </x:c>
      <x:c r="D8" s="18" t="n">
        <x:v>5</x:v>
      </x:c>
      <x:c r="E8" s="18" t="n">
        <x:v>7.5</x:v>
      </x:c>
      <x:c r="F8" s="18" t="n">
        <x:v>-0.18000000715255737</x:v>
      </x:c>
      <x:c r="G8" s="10" t="str"/>
      <x:c r="H8" s="10" t="str">
        <x:v>0, -1</x:v>
      </x:c>
      <x:c r="I8" s="10" t="str">
        <x:v>固定/承托</x:v>
      </x:c>
      <x:c r="J8" s="10" t="str">
        <x:v>本案尺寸为预设，现场实测后复核；厂家实际重量、固定件与安装净距</x:v>
      </x:c>
      <x:c r="K8" s="10" t="str">
        <x:v>本案定制</x:v>
      </x:c>
    </x:row>
    <x:row r="9" ht="64" customHeight="1">
      <x:c r="A9" s="10" t="str">
        <x:v>LK01-WALL-LEFT</x:v>
      </x:c>
      <x:c r="B9" s="10" t="str">
        <x:v>左侧墙体与窗间柱</x:v>
      </x:c>
      <x:c r="C9" s="10" t="str">
        <x:v>wall</x:v>
      </x:c>
      <x:c r="D9" s="18" t="n">
        <x:v>0.07500000298023224</x:v>
      </x:c>
      <x:c r="E9" s="18" t="n">
        <x:v>7.5</x:v>
      </x:c>
      <x:c r="F9" s="18" t="n">
        <x:v>0</x:v>
      </x:c>
      <x:c r="G9" s="10" t="str"/>
      <x:c r="H9" s="10" t="str">
        <x:v>0, -1</x:v>
      </x:c>
      <x:c r="I9" s="10" t="str">
        <x:v>固定/承托</x:v>
      </x:c>
      <x:c r="J9" s="10" t="str">
        <x:v>本案尺寸为预设，现场实测后复核；厂家实际重量、固定件与安装净距；核实实体基层承载、抗拔与防坠，不按模型吊杆承载计算</x:v>
      </x:c>
      <x:c r="K9" s="10" t="str">
        <x:v>本案定制</x:v>
      </x:c>
    </x:row>
    <x:row r="10" ht="64" customHeight="1">
      <x:c r="A10" s="10" t="str">
        <x:v>LK01-WALL-RIGHT</x:v>
      </x:c>
      <x:c r="B10" s="10" t="str">
        <x:v>右侧肌理墙</x:v>
      </x:c>
      <x:c r="C10" s="10" t="str">
        <x:v>wall</x:v>
      </x:c>
      <x:c r="D10" s="18" t="n">
        <x:v>9.925000190734863</x:v>
      </x:c>
      <x:c r="E10" s="18" t="n">
        <x:v>7.5</x:v>
      </x:c>
      <x:c r="F10" s="18" t="n">
        <x:v>0</x:v>
      </x:c>
      <x:c r="G10" s="10" t="str"/>
      <x:c r="H10" s="10" t="str">
        <x:v>0, -1</x:v>
      </x:c>
      <x:c r="I10" s="10" t="str">
        <x:v>固定/承托</x:v>
      </x:c>
      <x:c r="J10" s="10" t="str">
        <x:v>本案尺寸为预设，现场实测后复核；厂家实际重量、固定件与安装净距；核实实体基层承载、抗拔与防坠，不按模型吊杆承载计算</x:v>
      </x:c>
      <x:c r="K10" s="10" t="str">
        <x:v>本案定制</x:v>
      </x:c>
    </x:row>
    <x:row r="11" ht="64" customHeight="1">
      <x:c r="A11" s="10" t="str">
        <x:v>LK01-WALL-BACK</x:v>
      </x:c>
      <x:c r="B11" s="10" t="str">
        <x:v>后墙与唯一后门</x:v>
      </x:c>
      <x:c r="C11" s="10" t="str">
        <x:v>wall</x:v>
      </x:c>
      <x:c r="D11" s="18" t="n">
        <x:v>5</x:v>
      </x:c>
      <x:c r="E11" s="18" t="n">
        <x:v>14.925000190734863</x:v>
      </x:c>
      <x:c r="F11" s="18" t="n">
        <x:v>0</x:v>
      </x:c>
      <x:c r="G11" s="10" t="str"/>
      <x:c r="H11" s="10" t="str">
        <x:v>0, -1</x:v>
      </x:c>
      <x:c r="I11" s="10" t="str">
        <x:v>固定/承托</x:v>
      </x:c>
      <x:c r="J11" s="10" t="str">
        <x:v>本案尺寸为预设，现场实测后复核；厂家实际重量、固定件与安装净距；核实实体基层承载、抗拔与防坠，不按模型吊杆承载计算</x:v>
      </x:c>
      <x:c r="K11" s="10" t="str">
        <x:v>本案定制</x:v>
      </x:c>
    </x:row>
    <x:row r="12" ht="64" customHeight="1">
      <x:c r="A12" s="10" t="str">
        <x:v>LK01-FACADE</x:v>
      </x:c>
      <x:c r="B12" s="10" t="str">
        <x:v>蓝色门头与玻璃框</x:v>
      </x:c>
      <x:c r="C12" s="10" t="str">
        <x:v>wall</x:v>
      </x:c>
      <x:c r="D12" s="18" t="n">
        <x:v>5</x:v>
      </x:c>
      <x:c r="E12" s="18" t="n">
        <x:v>0.06399999745190144</x:v>
      </x:c>
      <x:c r="F12" s="18" t="n">
        <x:v>0</x:v>
      </x:c>
      <x:c r="G12" s="10" t="str"/>
      <x:c r="H12" s="10" t="str">
        <x:v>0, -1</x:v>
      </x:c>
      <x:c r="I12" s="10" t="str">
        <x:v>固定/承托</x:v>
      </x:c>
      <x:c r="J12" s="10" t="str">
        <x:v>本案尺寸为预设，现场实测后复核；厂家实际重量、固定件与安装净距；核实实体基层承载、抗拔与防坠，不按模型吊杆承载计算</x:v>
      </x:c>
      <x:c r="K12" s="10" t="str">
        <x:v>本案定制</x:v>
      </x:c>
    </x:row>
    <x:row r="13" ht="64" customHeight="1">
      <x:c r="A13" s="10" t="str">
        <x:v>LK01-CEILING</x:v>
      </x:c>
      <x:c r="B13" s="10" t="str">
        <x:v>深灰顶面</x:v>
      </x:c>
      <x:c r="C13" s="10" t="str">
        <x:v>ceiling</x:v>
      </x:c>
      <x:c r="D13" s="18" t="n">
        <x:v>5</x:v>
      </x:c>
      <x:c r="E13" s="18" t="n">
        <x:v>7.5</x:v>
      </x:c>
      <x:c r="F13" s="18" t="n">
        <x:v>3.700000047683716</x:v>
      </x:c>
      <x:c r="G13" s="10" t="str"/>
      <x:c r="H13" s="10" t="str">
        <x:v>0, -1</x:v>
      </x:c>
      <x:c r="I13" s="10" t="str">
        <x:v>固定/承托</x:v>
      </x:c>
      <x:c r="J13" s="10" t="str">
        <x:v>本案尺寸为预设，现场实测后复核；厂家实际重量、固定件与安装净距；核实实体基层承载、抗拔与防坠，不按模型吊杆承载计算</x:v>
      </x:c>
      <x:c r="K13" s="10" t="str">
        <x:v>本案定制</x:v>
      </x:c>
    </x:row>
    <x:row r="14" ht="64" customHeight="1">
      <x:c r="A14" s="10" t="str">
        <x:v>LK01-PARTITION</x:v>
      </x:c>
      <x:c r="B14" s="10" t="str">
        <x:v>前后场隔墙</x:v>
      </x:c>
      <x:c r="C14" s="10" t="str">
        <x:v>wall</x:v>
      </x:c>
      <x:c r="D14" s="18" t="n">
        <x:v>7.962500095367432</x:v>
      </x:c>
      <x:c r="E14" s="18" t="n">
        <x:v>11.649999618530273</x:v>
      </x:c>
      <x:c r="F14" s="18" t="n">
        <x:v>0</x:v>
      </x:c>
      <x:c r="G14" s="10" t="str"/>
      <x:c r="H14" s="10" t="str">
        <x:v>0, -1</x:v>
      </x:c>
      <x:c r="I14" s="10" t="str">
        <x:v>固定/承托</x:v>
      </x:c>
      <x:c r="J14" s="10" t="str">
        <x:v>本案尺寸为预设，现场实测后复核；厂家实际重量、固定件与安装净距；核实实体基层承载、抗拔与防坠，不按模型吊杆承载计算</x:v>
      </x:c>
      <x:c r="K14" s="10" t="str">
        <x:v>本案定制</x:v>
      </x:c>
    </x:row>
    <x:row r="15" ht="64" customHeight="1">
      <x:c r="A15" s="10" t="str">
        <x:v>LK01-WC-WALLS</x:v>
      </x:c>
      <x:c r="B15" s="10" t="str">
        <x:v>员工厕所隔墙</x:v>
      </x:c>
      <x:c r="C15" s="10" t="str">
        <x:v>wall</x:v>
      </x:c>
      <x:c r="D15" s="18" t="n">
        <x:v>1.4299999475479126</x:v>
      </x:c>
      <x:c r="E15" s="18" t="n">
        <x:v>13.96999979019165</x:v>
      </x:c>
      <x:c r="F15" s="18" t="n">
        <x:v>0</x:v>
      </x:c>
      <x:c r="G15" s="10" t="str"/>
      <x:c r="H15" s="10" t="str">
        <x:v>0, -1</x:v>
      </x:c>
      <x:c r="I15" s="10" t="str">
        <x:v>固定/承托</x:v>
      </x:c>
      <x:c r="J15" s="10" t="str">
        <x:v>本案尺寸为预设，现场实测后复核；厂家实际重量、固定件与安装净距；核实实体基层承载、抗拔与防坠，不按模型吊杆承载计算</x:v>
      </x:c>
      <x:c r="K15" s="10" t="str">
        <x:v>本案定制</x:v>
      </x:c>
    </x:row>
    <x:row r="16" ht="64" customHeight="1">
      <x:c r="A16" s="10" t="str">
        <x:v>LK01-WC-FIXTURES</x:v>
      </x:c>
      <x:c r="B16" s="10" t="str">
        <x:v>员工厕所坐便器与洗手台</x:v>
      </x:c>
      <x:c r="C16" s="10" t="str">
        <x:v>floor</x:v>
      </x:c>
      <x:c r="D16" s="18" t="n">
        <x:v>1.625</x:v>
      </x:c>
      <x:c r="E16" s="18" t="n">
        <x:v>14.21750020980835</x:v>
      </x:c>
      <x:c r="F16" s="18" t="n">
        <x:v>0</x:v>
      </x:c>
      <x:c r="G16" s="10" t="str"/>
      <x:c r="H16" s="10" t="str">
        <x:v>0, -1</x:v>
      </x:c>
      <x:c r="I16" s="10" t="str">
        <x:v>固定/承托</x:v>
      </x:c>
      <x:c r="J16" s="10" t="str">
        <x:v>本案尺寸为预设，现场实测后复核；厂家实际重量、固定件与安装净距</x:v>
      </x:c>
      <x:c r="K16" s="10" t="str">
        <x:v>本案定制</x:v>
      </x:c>
    </x:row>
    <x:row r="17" ht="64" customHeight="1">
      <x:c r="A17" s="10" t="str">
        <x:v>LK01-DOORS</x:v>
      </x:c>
      <x:c r="B17" s="10" t="str">
        <x:v>敞开门扇及铰轴</x:v>
      </x:c>
      <x:c r="C17" s="10" t="str">
        <x:v>fixed</x:v>
      </x:c>
      <x:c r="D17" s="18" t="n">
        <x:v>4.820000112056732</x:v>
      </x:c>
      <x:c r="E17" s="18" t="n">
        <x:v>11.664999961853027</x:v>
      </x:c>
      <x:c r="F17" s="18" t="n">
        <x:v>0</x:v>
      </x:c>
      <x:c r="G17" s="10" t="str"/>
      <x:c r="H17" s="10" t="str">
        <x:v>0, -1</x:v>
      </x:c>
      <x:c r="I17" s="10" t="str">
        <x:v>固定/承托</x:v>
      </x:c>
      <x:c r="J17" s="10" t="str">
        <x:v>本案尺寸为预设，现场实测后复核；厂家实际重量、固定件与安装净距</x:v>
      </x:c>
      <x:c r="K17" s="10" t="str">
        <x:v>本案定制</x:v>
      </x:c>
    </x:row>
    <x:row r="18" ht="104" customHeight="1">
      <x:c r="A18" s="10" t="str">
        <x:v>LK01-COUNTER-FACE</x:v>
      </x:c>
      <x:c r="B18" s="10" t="str">
        <x:v>深蓝釉面吧台 / 金属收边与灯槽</x:v>
      </x:c>
      <x:c r="C18" s="10" t="str">
        <x:v>fixed</x:v>
      </x:c>
      <x:c r="D18" s="18" t="n">
        <x:v>7.817499876022339</x:v>
      </x:c>
      <x:c r="E18" s="18" t="n">
        <x:v>4.985000133514404</x:v>
      </x:c>
      <x:c r="F18" s="18" t="n">
        <x:v>0</x:v>
      </x:c>
      <x:c r="G18" s="10" t="str"/>
      <x:c r="H18" s="10" t="str">
        <x:v>0, -1</x:v>
      </x:c>
      <x:c r="I18" s="10" t="str">
        <x:v>柜台隐藏灯带</x:v>
      </x:c>
      <x:c r="J18" s="10" t="str">
        <x:v>本案尺寸为预设，现场实测后复核；厂家实际重量、固定件与安装净距；灯带电压、每米功率、驱动位置、回路与检修方式由厂家/机电确认</x:v>
      </x:c>
      <x:c r="K18" s="10" t="str">
        <x:v>本案定制</x:v>
      </x:c>
    </x:row>
    <x:row r="19" ht="64" customHeight="1">
      <x:c r="A19" s="10" t="str">
        <x:v>LK01-CANOPY</x:v>
      </x:c>
      <x:c r="B19" s="10" t="str">
        <x:v>蓝色阶梯吊顶与灯槽</x:v>
      </x:c>
      <x:c r="C19" s="10" t="str">
        <x:v>ceiling</x:v>
      </x:c>
      <x:c r="D19" s="18" t="n">
        <x:v>7.907500267028809</x:v>
      </x:c>
      <x:c r="E19" s="18" t="n">
        <x:v>6</x:v>
      </x:c>
      <x:c r="F19" s="18" t="n">
        <x:v>3.1640000343322754</x:v>
      </x:c>
      <x:c r="G19" s="10" t="str"/>
      <x:c r="H19" s="10" t="str">
        <x:v>0, -1</x:v>
      </x:c>
      <x:c r="I19" s="10" t="str">
        <x:v>固定/承托</x:v>
      </x:c>
      <x:c r="J19" s="10" t="str">
        <x:v>本案尺寸为预设，现场实测后复核；厂家实际重量、固定件与安装净距；核实实体基层承载、抗拔与防坠，不按模型吊杆承载计算</x:v>
      </x:c>
      <x:c r="K19" s="10" t="str">
        <x:v>本案定制</x:v>
      </x:c>
    </x:row>
    <x:row r="20" ht="64" customHeight="1">
      <x:c r="A20" s="10" t="str">
        <x:v>LK01-OAK-RIBBON</x:v>
      </x:c>
      <x:c r="B20" s="10" t="str">
        <x:v>暖木墙面与蓝色壁龛</x:v>
      </x:c>
      <x:c r="C20" s="10" t="str">
        <x:v>wall</x:v>
      </x:c>
      <x:c r="D20" s="18" t="n">
        <x:v>0.18775000423192978</x:v>
      </x:c>
      <x:c r="E20" s="18" t="n">
        <x:v>8.980000019073486</x:v>
      </x:c>
      <x:c r="F20" s="18" t="n">
        <x:v>0</x:v>
      </x:c>
      <x:c r="G20" s="10" t="str"/>
      <x:c r="H20" s="10" t="str">
        <x:v>0, -1</x:v>
      </x:c>
      <x:c r="I20" s="10" t="str">
        <x:v>固定/承托</x:v>
      </x:c>
      <x:c r="J20" s="10" t="str">
        <x:v>本案尺寸为预设，现场实测后复核；厂家实际重量、固定件与安装净距；核实实体基层承载、抗拔与防坠，不按模型吊杆承载计算</x:v>
      </x:c>
      <x:c r="K20" s="10" t="str">
        <x:v>本案定制</x:v>
      </x:c>
    </x:row>
    <x:row r="21" ht="64" customHeight="1">
      <x:c r="A21" s="10" t="str">
        <x:v>LK01-GALLERY-BRAND</x:v>
      </x:c>
      <x:c r="B21" s="10" t="str">
        <x:v>蓝调街角品牌墙</x:v>
      </x:c>
      <x:c r="C21" s="10" t="str">
        <x:v>wall</x:v>
      </x:c>
      <x:c r="D21" s="18" t="n">
        <x:v>4.3534098863601685</x:v>
      </x:c>
      <x:c r="E21" s="18" t="n">
        <x:v>14.819999694824219</x:v>
      </x:c>
      <x:c r="F21" s="18" t="n">
        <x:v>2.4480199813842773</x:v>
      </x:c>
      <x:c r="G21" s="10" t="str"/>
      <x:c r="H21" s="10" t="str">
        <x:v>0, -1</x:v>
      </x:c>
      <x:c r="I21" s="10" t="str">
        <x:v>固定/承托</x:v>
      </x:c>
      <x:c r="J21" s="10" t="str">
        <x:v>本案尺寸为预设，现场实测后复核；厂家实际重量、固定件与安装净距；核实实体基层承载、抗拔与防坠，不按模型吊杆承载计算</x:v>
      </x:c>
      <x:c r="K21" s="10" t="str">
        <x:v>本案定制</x:v>
      </x:c>
    </x:row>
    <x:row r="22" ht="64" customHeight="1">
      <x:c r="A22" s="10" t="str">
        <x:v>LK01-GLAZING</x:v>
      </x:c>
      <x:c r="B22" s="10" t="str">
        <x:v>街角玻璃</x:v>
      </x:c>
      <x:c r="C22" s="10" t="str">
        <x:v>wall</x:v>
      </x:c>
      <x:c r="D22" s="18" t="n">
        <x:v>4.924500286579132</x:v>
      </x:c>
      <x:c r="E22" s="18" t="n">
        <x:v>2.537000000476837</x:v>
      </x:c>
      <x:c r="F22" s="18" t="n">
        <x:v>0.02500009536743164</x:v>
      </x:c>
      <x:c r="G22" s="10" t="str"/>
      <x:c r="H22" s="10" t="str">
        <x:v>0, -1</x:v>
      </x:c>
      <x:c r="I22" s="10" t="str">
        <x:v>固定/承托</x:v>
      </x:c>
      <x:c r="J22" s="10" t="str">
        <x:v>本案尺寸为预设，现场实测后复核；厂家实际重量、固定件与安装净距；核实实体基层承载、抗拔与防坠，不按模型吊杆承载计算</x:v>
      </x:c>
      <x:c r="K22" s="10" t="str">
        <x:v>本案定制</x:v>
      </x:c>
    </x:row>
    <x:row r="23" ht="64" customHeight="1">
      <x:c r="A23" s="10" t="str">
        <x:v>LK01-002-01</x:v>
      </x:c>
      <x:c r="B23" s="10" t="str">
        <x:v>方形咖啡桌</x:v>
      </x:c>
      <x:c r="C23" s="10" t="str">
        <x:v>floor</x:v>
      </x:c>
      <x:c r="D23" s="18" t="n">
        <x:v>1.2</x:v>
      </x:c>
      <x:c r="E23" s="18" t="n">
        <x:v>4.6</x:v>
      </x:c>
      <x:c r="F23" s="18" t="n">
        <x:v>0</x:v>
      </x:c>
      <x:c r="G23" s="10" t="str"/>
      <x:c r="H23" s="10" t="str">
        <x:v>0, -1</x:v>
      </x:c>
      <x:c r="I23" s="10" t="str">
        <x:v>固定/承托</x:v>
      </x:c>
      <x:c r="J23" s="10" t="str">
        <x:v>本案尺寸为预设，现场实测后复核；厂家实际重量、固定件与安装净距</x:v>
      </x:c>
      <x:c r="K23" s="10" t="str">
        <x:v>lk-bom-2</x:v>
      </x:c>
    </x:row>
    <x:row r="24" ht="64" customHeight="1">
      <x:c r="A24" s="10" t="str">
        <x:v>LK01-001-01</x:v>
      </x:c>
      <x:c r="B24" s="10" t="str">
        <x:v>弯木软包餐椅</x:v>
      </x:c>
      <x:c r="C24" s="10" t="str">
        <x:v>floor</x:v>
      </x:c>
      <x:c r="D24" s="18" t="n">
        <x:v>1.2</x:v>
      </x:c>
      <x:c r="E24" s="18" t="n">
        <x:v>3.9499999999999997</x:v>
      </x:c>
      <x:c r="F24" s="18" t="n">
        <x:v>0</x:v>
      </x:c>
      <x:c r="G24" s="10" t="str"/>
      <x:c r="H24" s="10" t="str">
        <x:v>0, 1</x:v>
      </x:c>
      <x:c r="I24" s="10" t="str">
        <x:v>固定/承托</x:v>
      </x:c>
      <x:c r="J24" s="10" t="str">
        <x:v>本案尺寸为预设，现场实测后复核；厂家实际重量、固定件与安装净距</x:v>
      </x:c>
      <x:c r="K24" s="10" t="str">
        <x:v>lk-bom-1</x:v>
      </x:c>
    </x:row>
    <x:row r="25" ht="64" customHeight="1">
      <x:c r="A25" s="10" t="str">
        <x:v>LK01-001-02</x:v>
      </x:c>
      <x:c r="B25" s="10" t="str">
        <x:v>弯木软包餐椅</x:v>
      </x:c>
      <x:c r="C25" s="10" t="str">
        <x:v>floor</x:v>
      </x:c>
      <x:c r="D25" s="18" t="n">
        <x:v>1.2</x:v>
      </x:c>
      <x:c r="E25" s="18" t="n">
        <x:v>5.25</x:v>
      </x:c>
      <x:c r="F25" s="18" t="n">
        <x:v>0</x:v>
      </x:c>
      <x:c r="G25" s="10" t="str"/>
      <x:c r="H25" s="10" t="str">
        <x:v>0, -1</x:v>
      </x:c>
      <x:c r="I25" s="10" t="str">
        <x:v>固定/承托</x:v>
      </x:c>
      <x:c r="J25" s="10" t="str">
        <x:v>本案尺寸为预设，现场实测后复核；厂家实际重量、固定件与安装净距</x:v>
      </x:c>
      <x:c r="K25" s="10" t="str">
        <x:v>lk-bom-1</x:v>
      </x:c>
    </x:row>
    <x:row r="26" ht="64" customHeight="1">
      <x:c r="A26" s="10" t="str">
        <x:v>LK01-070-01</x:v>
      </x:c>
      <x:c r="B26" s="10" t="str">
        <x:v>外带咖啡杯</x:v>
      </x:c>
      <x:c r="C26" s="10" t="str">
        <x:v>supported</x:v>
      </x:c>
      <x:c r="D26" s="18" t="n">
        <x:v>1.2</x:v>
      </x:c>
      <x:c r="E26" s="18" t="n">
        <x:v>4.6</x:v>
      </x:c>
      <x:c r="F26" s="18" t="n">
        <x:v>0.75</x:v>
      </x:c>
      <x:c r="G26" s="10" t="str">
        <x:v>LK01-002-01</x:v>
      </x:c>
      <x:c r="H26" s="10" t="str">
        <x:v>0, -1</x:v>
      </x:c>
      <x:c r="I26" s="10" t="str">
        <x:v>固定/承托</x:v>
      </x:c>
      <x:c r="J26" s="10" t="str">
        <x:v>本案尺寸为预设，现场实测后复核；厂家实际重量、固定件与安装净距</x:v>
      </x:c>
      <x:c r="K26" s="10" t="str">
        <x:v>lk-bom-70</x:v>
      </x:c>
    </x:row>
    <x:row r="27" ht="64" customHeight="1">
      <x:c r="A27" s="10" t="str">
        <x:v>LK01-002-02</x:v>
      </x:c>
      <x:c r="B27" s="10" t="str">
        <x:v>方形咖啡桌</x:v>
      </x:c>
      <x:c r="C27" s="10" t="str">
        <x:v>floor</x:v>
      </x:c>
      <x:c r="D27" s="18" t="n">
        <x:v>1.2</x:v>
      </x:c>
      <x:c r="E27" s="18" t="n">
        <x:v>7.199999999999999</x:v>
      </x:c>
      <x:c r="F27" s="18" t="n">
        <x:v>0</x:v>
      </x:c>
      <x:c r="G27" s="10" t="str"/>
      <x:c r="H27" s="10" t="str">
        <x:v>0, -1</x:v>
      </x:c>
      <x:c r="I27" s="10" t="str">
        <x:v>固定/承托</x:v>
      </x:c>
      <x:c r="J27" s="10" t="str">
        <x:v>本案尺寸为预设，现场实测后复核；厂家实际重量、固定件与安装净距</x:v>
      </x:c>
      <x:c r="K27" s="10" t="str">
        <x:v>lk-bom-2</x:v>
      </x:c>
    </x:row>
    <x:row r="28" ht="64" customHeight="1">
      <x:c r="A28" s="10" t="str">
        <x:v>LK01-001-03</x:v>
      </x:c>
      <x:c r="B28" s="10" t="str">
        <x:v>弯木软包餐椅</x:v>
      </x:c>
      <x:c r="C28" s="10" t="str">
        <x:v>floor</x:v>
      </x:c>
      <x:c r="D28" s="18" t="n">
        <x:v>1.2</x:v>
      </x:c>
      <x:c r="E28" s="18" t="n">
        <x:v>6.549999999999999</x:v>
      </x:c>
      <x:c r="F28" s="18" t="n">
        <x:v>0</x:v>
      </x:c>
      <x:c r="G28" s="10" t="str"/>
      <x:c r="H28" s="10" t="str">
        <x:v>0, 1</x:v>
      </x:c>
      <x:c r="I28" s="10" t="str">
        <x:v>固定/承托</x:v>
      </x:c>
      <x:c r="J28" s="10" t="str">
        <x:v>本案尺寸为预设，现场实测后复核；厂家实际重量、固定件与安装净距</x:v>
      </x:c>
      <x:c r="K28" s="10" t="str">
        <x:v>lk-bom-1</x:v>
      </x:c>
    </x:row>
    <x:row r="29" ht="64" customHeight="1">
      <x:c r="A29" s="10" t="str">
        <x:v>LK01-001-04</x:v>
      </x:c>
      <x:c r="B29" s="10" t="str">
        <x:v>弯木软包餐椅</x:v>
      </x:c>
      <x:c r="C29" s="10" t="str">
        <x:v>floor</x:v>
      </x:c>
      <x:c r="D29" s="18" t="n">
        <x:v>1.2</x:v>
      </x:c>
      <x:c r="E29" s="18" t="n">
        <x:v>7.85</x:v>
      </x:c>
      <x:c r="F29" s="18" t="n">
        <x:v>0</x:v>
      </x:c>
      <x:c r="G29" s="10" t="str"/>
      <x:c r="H29" s="10" t="str">
        <x:v>0, -1</x:v>
      </x:c>
      <x:c r="I29" s="10" t="str">
        <x:v>固定/承托</x:v>
      </x:c>
      <x:c r="J29" s="10" t="str">
        <x:v>本案尺寸为预设，现场实测后复核；厂家实际重量、固定件与安装净距</x:v>
      </x:c>
      <x:c r="K29" s="10" t="str">
        <x:v>lk-bom-1</x:v>
      </x:c>
    </x:row>
    <x:row r="30" ht="64" customHeight="1">
      <x:c r="A30" s="10" t="str">
        <x:v>LK01-002-03</x:v>
      </x:c>
      <x:c r="B30" s="10" t="str">
        <x:v>方形咖啡桌</x:v>
      </x:c>
      <x:c r="C30" s="10" t="str">
        <x:v>floor</x:v>
      </x:c>
      <x:c r="D30" s="18" t="n">
        <x:v>1.2</x:v>
      </x:c>
      <x:c r="E30" s="18" t="n">
        <x:v>9.799999999999999</x:v>
      </x:c>
      <x:c r="F30" s="18" t="n">
        <x:v>0</x:v>
      </x:c>
      <x:c r="G30" s="10" t="str"/>
      <x:c r="H30" s="10" t="str">
        <x:v>0, -1</x:v>
      </x:c>
      <x:c r="I30" s="10" t="str">
        <x:v>固定/承托</x:v>
      </x:c>
      <x:c r="J30" s="10" t="str">
        <x:v>本案尺寸为预设，现场实测后复核；厂家实际重量、固定件与安装净距</x:v>
      </x:c>
      <x:c r="K30" s="10" t="str">
        <x:v>lk-bom-2</x:v>
      </x:c>
    </x:row>
    <x:row r="31" ht="64" customHeight="1">
      <x:c r="A31" s="10" t="str">
        <x:v>LK01-001-05</x:v>
      </x:c>
      <x:c r="B31" s="10" t="str">
        <x:v>弯木软包餐椅</x:v>
      </x:c>
      <x:c r="C31" s="10" t="str">
        <x:v>floor</x:v>
      </x:c>
      <x:c r="D31" s="18" t="n">
        <x:v>1.2</x:v>
      </x:c>
      <x:c r="E31" s="18" t="n">
        <x:v>9.149999999999999</x:v>
      </x:c>
      <x:c r="F31" s="18" t="n">
        <x:v>0</x:v>
      </x:c>
      <x:c r="G31" s="10" t="str"/>
      <x:c r="H31" s="10" t="str">
        <x:v>0, 1</x:v>
      </x:c>
      <x:c r="I31" s="10" t="str">
        <x:v>固定/承托</x:v>
      </x:c>
      <x:c r="J31" s="10" t="str">
        <x:v>本案尺寸为预设，现场实测后复核；厂家实际重量、固定件与安装净距</x:v>
      </x:c>
      <x:c r="K31" s="10" t="str">
        <x:v>lk-bom-1</x:v>
      </x:c>
    </x:row>
    <x:row r="32" ht="64" customHeight="1">
      <x:c r="A32" s="10" t="str">
        <x:v>LK01-001-06</x:v>
      </x:c>
      <x:c r="B32" s="10" t="str">
        <x:v>弯木软包餐椅</x:v>
      </x:c>
      <x:c r="C32" s="10" t="str">
        <x:v>floor</x:v>
      </x:c>
      <x:c r="D32" s="18" t="n">
        <x:v>1.2</x:v>
      </x:c>
      <x:c r="E32" s="18" t="n">
        <x:v>10.45</x:v>
      </x:c>
      <x:c r="F32" s="18" t="n">
        <x:v>0</x:v>
      </x:c>
      <x:c r="G32" s="10" t="str"/>
      <x:c r="H32" s="10" t="str">
        <x:v>0, -1</x:v>
      </x:c>
      <x:c r="I32" s="10" t="str">
        <x:v>固定/承托</x:v>
      </x:c>
      <x:c r="J32" s="10" t="str">
        <x:v>本案尺寸为预设，现场实测后复核；厂家实际重量、固定件与安装净距</x:v>
      </x:c>
      <x:c r="K32" s="10" t="str">
        <x:v>lk-bom-1</x:v>
      </x:c>
    </x:row>
    <x:row r="33" ht="64" customHeight="1">
      <x:c r="A33" s="10" t="str">
        <x:v>LK01-002-04</x:v>
      </x:c>
      <x:c r="B33" s="10" t="str">
        <x:v>方形咖啡桌</x:v>
      </x:c>
      <x:c r="C33" s="10" t="str">
        <x:v>floor</x:v>
      </x:c>
      <x:c r="D33" s="18" t="n">
        <x:v>4.4</x:v>
      </x:c>
      <x:c r="E33" s="18" t="n">
        <x:v>4.6</x:v>
      </x:c>
      <x:c r="F33" s="18" t="n">
        <x:v>0</x:v>
      </x:c>
      <x:c r="G33" s="10" t="str"/>
      <x:c r="H33" s="10" t="str">
        <x:v>0, -1</x:v>
      </x:c>
      <x:c r="I33" s="10" t="str">
        <x:v>固定/承托</x:v>
      </x:c>
      <x:c r="J33" s="10" t="str">
        <x:v>本案尺寸为预设，现场实测后复核；厂家实际重量、固定件与安装净距</x:v>
      </x:c>
      <x:c r="K33" s="10" t="str">
        <x:v>lk-bom-2</x:v>
      </x:c>
    </x:row>
    <x:row r="34" ht="64" customHeight="1">
      <x:c r="A34" s="10" t="str">
        <x:v>LK01-001-07</x:v>
      </x:c>
      <x:c r="B34" s="10" t="str">
        <x:v>弯木软包餐椅</x:v>
      </x:c>
      <x:c r="C34" s="10" t="str">
        <x:v>floor</x:v>
      </x:c>
      <x:c r="D34" s="18" t="n">
        <x:v>4.4</x:v>
      </x:c>
      <x:c r="E34" s="18" t="n">
        <x:v>3.9499999999999997</x:v>
      </x:c>
      <x:c r="F34" s="18" t="n">
        <x:v>0</x:v>
      </x:c>
      <x:c r="G34" s="10" t="str"/>
      <x:c r="H34" s="10" t="str">
        <x:v>0, 1</x:v>
      </x:c>
      <x:c r="I34" s="10" t="str">
        <x:v>固定/承托</x:v>
      </x:c>
      <x:c r="J34" s="10" t="str">
        <x:v>本案尺寸为预设，现场实测后复核；厂家实际重量、固定件与安装净距</x:v>
      </x:c>
      <x:c r="K34" s="10" t="str">
        <x:v>lk-bom-1</x:v>
      </x:c>
    </x:row>
    <x:row r="35" ht="64" customHeight="1">
      <x:c r="A35" s="10" t="str">
        <x:v>LK01-001-08</x:v>
      </x:c>
      <x:c r="B35" s="10" t="str">
        <x:v>弯木软包餐椅</x:v>
      </x:c>
      <x:c r="C35" s="10" t="str">
        <x:v>floor</x:v>
      </x:c>
      <x:c r="D35" s="18" t="n">
        <x:v>4.4</x:v>
      </x:c>
      <x:c r="E35" s="18" t="n">
        <x:v>5.25</x:v>
      </x:c>
      <x:c r="F35" s="18" t="n">
        <x:v>0</x:v>
      </x:c>
      <x:c r="G35" s="10" t="str"/>
      <x:c r="H35" s="10" t="str">
        <x:v>0, -1</x:v>
      </x:c>
      <x:c r="I35" s="10" t="str">
        <x:v>固定/承托</x:v>
      </x:c>
      <x:c r="J35" s="10" t="str">
        <x:v>本案尺寸为预设，现场实测后复核；厂家实际重量、固定件与安装净距</x:v>
      </x:c>
      <x:c r="K35" s="10" t="str">
        <x:v>lk-bom-1</x:v>
      </x:c>
    </x:row>
    <x:row r="36" ht="64" customHeight="1">
      <x:c r="A36" s="10" t="str">
        <x:v>LK01-070-02</x:v>
      </x:c>
      <x:c r="B36" s="10" t="str">
        <x:v>外带咖啡杯</x:v>
      </x:c>
      <x:c r="C36" s="10" t="str">
        <x:v>supported</x:v>
      </x:c>
      <x:c r="D36" s="18" t="n">
        <x:v>4.4</x:v>
      </x:c>
      <x:c r="E36" s="18" t="n">
        <x:v>4.6</x:v>
      </x:c>
      <x:c r="F36" s="18" t="n">
        <x:v>0.75</x:v>
      </x:c>
      <x:c r="G36" s="10" t="str">
        <x:v>LK01-002-04</x:v>
      </x:c>
      <x:c r="H36" s="10" t="str">
        <x:v>0, -1</x:v>
      </x:c>
      <x:c r="I36" s="10" t="str">
        <x:v>固定/承托</x:v>
      </x:c>
      <x:c r="J36" s="10" t="str">
        <x:v>本案尺寸为预设，现场实测后复核；厂家实际重量、固定件与安装净距</x:v>
      </x:c>
      <x:c r="K36" s="10" t="str">
        <x:v>lk-bom-70</x:v>
      </x:c>
    </x:row>
    <x:row r="37" ht="64" customHeight="1">
      <x:c r="A37" s="10" t="str">
        <x:v>LK01-002-05</x:v>
      </x:c>
      <x:c r="B37" s="10" t="str">
        <x:v>方形咖啡桌</x:v>
      </x:c>
      <x:c r="C37" s="10" t="str">
        <x:v>floor</x:v>
      </x:c>
      <x:c r="D37" s="18" t="n">
        <x:v>4.4</x:v>
      </x:c>
      <x:c r="E37" s="18" t="n">
        <x:v>7.199999999999999</x:v>
      </x:c>
      <x:c r="F37" s="18" t="n">
        <x:v>0</x:v>
      </x:c>
      <x:c r="G37" s="10" t="str"/>
      <x:c r="H37" s="10" t="str">
        <x:v>0, -1</x:v>
      </x:c>
      <x:c r="I37" s="10" t="str">
        <x:v>固定/承托</x:v>
      </x:c>
      <x:c r="J37" s="10" t="str">
        <x:v>本案尺寸为预设，现场实测后复核；厂家实际重量、固定件与安装净距</x:v>
      </x:c>
      <x:c r="K37" s="10" t="str">
        <x:v>lk-bom-2</x:v>
      </x:c>
    </x:row>
    <x:row r="38" ht="64" customHeight="1">
      <x:c r="A38" s="10" t="str">
        <x:v>LK01-001-09</x:v>
      </x:c>
      <x:c r="B38" s="10" t="str">
        <x:v>弯木软包餐椅</x:v>
      </x:c>
      <x:c r="C38" s="10" t="str">
        <x:v>floor</x:v>
      </x:c>
      <x:c r="D38" s="18" t="n">
        <x:v>4.4</x:v>
      </x:c>
      <x:c r="E38" s="18" t="n">
        <x:v>6.549999999999999</x:v>
      </x:c>
      <x:c r="F38" s="18" t="n">
        <x:v>0</x:v>
      </x:c>
      <x:c r="G38" s="10" t="str"/>
      <x:c r="H38" s="10" t="str">
        <x:v>0, 1</x:v>
      </x:c>
      <x:c r="I38" s="10" t="str">
        <x:v>固定/承托</x:v>
      </x:c>
      <x:c r="J38" s="10" t="str">
        <x:v>本案尺寸为预设，现场实测后复核；厂家实际重量、固定件与安装净距</x:v>
      </x:c>
      <x:c r="K38" s="10" t="str">
        <x:v>lk-bom-1</x:v>
      </x:c>
    </x:row>
    <x:row r="39" ht="64" customHeight="1">
      <x:c r="A39" s="10" t="str">
        <x:v>LK01-001-10</x:v>
      </x:c>
      <x:c r="B39" s="10" t="str">
        <x:v>弯木软包餐椅</x:v>
      </x:c>
      <x:c r="C39" s="10" t="str">
        <x:v>floor</x:v>
      </x:c>
      <x:c r="D39" s="18" t="n">
        <x:v>4.4</x:v>
      </x:c>
      <x:c r="E39" s="18" t="n">
        <x:v>7.85</x:v>
      </x:c>
      <x:c r="F39" s="18" t="n">
        <x:v>0</x:v>
      </x:c>
      <x:c r="G39" s="10" t="str"/>
      <x:c r="H39" s="10" t="str">
        <x:v>0, -1</x:v>
      </x:c>
      <x:c r="I39" s="10" t="str">
        <x:v>固定/承托</x:v>
      </x:c>
      <x:c r="J39" s="10" t="str">
        <x:v>本案尺寸为预设，现场实测后复核；厂家实际重量、固定件与安装净距</x:v>
      </x:c>
      <x:c r="K39" s="10" t="str">
        <x:v>lk-bom-1</x:v>
      </x:c>
    </x:row>
    <x:row r="40" ht="64" customHeight="1">
      <x:c r="A40" s="10" t="str">
        <x:v>LK01-002-06</x:v>
      </x:c>
      <x:c r="B40" s="10" t="str">
        <x:v>方形咖啡桌</x:v>
      </x:c>
      <x:c r="C40" s="10" t="str">
        <x:v>floor</x:v>
      </x:c>
      <x:c r="D40" s="18" t="n">
        <x:v>4.4</x:v>
      </x:c>
      <x:c r="E40" s="18" t="n">
        <x:v>9.799999999999999</x:v>
      </x:c>
      <x:c r="F40" s="18" t="n">
        <x:v>0</x:v>
      </x:c>
      <x:c r="G40" s="10" t="str"/>
      <x:c r="H40" s="10" t="str">
        <x:v>0, -1</x:v>
      </x:c>
      <x:c r="I40" s="10" t="str">
        <x:v>固定/承托</x:v>
      </x:c>
      <x:c r="J40" s="10" t="str">
        <x:v>本案尺寸为预设，现场实测后复核；厂家实际重量、固定件与安装净距</x:v>
      </x:c>
      <x:c r="K40" s="10" t="str">
        <x:v>lk-bom-2</x:v>
      </x:c>
    </x:row>
    <x:row r="41" ht="64" customHeight="1">
      <x:c r="A41" s="10" t="str">
        <x:v>LK01-001-11</x:v>
      </x:c>
      <x:c r="B41" s="10" t="str">
        <x:v>弯木软包餐椅</x:v>
      </x:c>
      <x:c r="C41" s="10" t="str">
        <x:v>floor</x:v>
      </x:c>
      <x:c r="D41" s="18" t="n">
        <x:v>4.4</x:v>
      </x:c>
      <x:c r="E41" s="18" t="n">
        <x:v>9.149999999999999</x:v>
      </x:c>
      <x:c r="F41" s="18" t="n">
        <x:v>0</x:v>
      </x:c>
      <x:c r="G41" s="10" t="str"/>
      <x:c r="H41" s="10" t="str">
        <x:v>0, 1</x:v>
      </x:c>
      <x:c r="I41" s="10" t="str">
        <x:v>固定/承托</x:v>
      </x:c>
      <x:c r="J41" s="10" t="str">
        <x:v>本案尺寸为预设，现场实测后复核；厂家实际重量、固定件与安装净距</x:v>
      </x:c>
      <x:c r="K41" s="10" t="str">
        <x:v>lk-bom-1</x:v>
      </x:c>
    </x:row>
    <x:row r="42" ht="64" customHeight="1">
      <x:c r="A42" s="10" t="str">
        <x:v>LK01-001-12</x:v>
      </x:c>
      <x:c r="B42" s="10" t="str">
        <x:v>弯木软包餐椅</x:v>
      </x:c>
      <x:c r="C42" s="10" t="str">
        <x:v>floor</x:v>
      </x:c>
      <x:c r="D42" s="18" t="n">
        <x:v>4.4</x:v>
      </x:c>
      <x:c r="E42" s="18" t="n">
        <x:v>10.45</x:v>
      </x:c>
      <x:c r="F42" s="18" t="n">
        <x:v>0</x:v>
      </x:c>
      <x:c r="G42" s="10" t="str"/>
      <x:c r="H42" s="10" t="str">
        <x:v>0, -1</x:v>
      </x:c>
      <x:c r="I42" s="10" t="str">
        <x:v>固定/承托</x:v>
      </x:c>
      <x:c r="J42" s="10" t="str">
        <x:v>本案尺寸为预设，现场实测后复核；厂家实际重量、固定件与安装净距</x:v>
      </x:c>
      <x:c r="K42" s="10" t="str">
        <x:v>lk-bom-1</x:v>
      </x:c>
    </x:row>
    <x:row r="43" ht="64" customHeight="1">
      <x:c r="A43" s="10" t="str">
        <x:v>LK01-003-01</x:v>
      </x:c>
      <x:c r="B43" s="10" t="str">
        <x:v>临窗吧桌</x:v>
      </x:c>
      <x:c r="C43" s="10" t="str">
        <x:v>floor</x:v>
      </x:c>
      <x:c r="D43" s="18" t="n">
        <x:v>1.45</x:v>
      </x:c>
      <x:c r="E43" s="18" t="n">
        <x:v>0.85</x:v>
      </x:c>
      <x:c r="F43" s="18" t="n">
        <x:v>0</x:v>
      </x:c>
      <x:c r="G43" s="10" t="str"/>
      <x:c r="H43" s="10" t="str">
        <x:v>0, -1</x:v>
      </x:c>
      <x:c r="I43" s="10" t="str">
        <x:v>固定/承托</x:v>
      </x:c>
      <x:c r="J43" s="10" t="str">
        <x:v>本案尺寸为预设，现场实测后复核；厂家实际重量、固定件与安装净距</x:v>
      </x:c>
      <x:c r="K43" s="10" t="str">
        <x:v>lk-bom-3</x:v>
      </x:c>
    </x:row>
    <x:row r="44" ht="64" customHeight="1">
      <x:c r="A44" s="10" t="str">
        <x:v>LK01-004-01</x:v>
      </x:c>
      <x:c r="B44" s="10" t="str">
        <x:v>圆座吧凳</x:v>
      </x:c>
      <x:c r="C44" s="10" t="str">
        <x:v>floor</x:v>
      </x:c>
      <x:c r="D44" s="18" t="n">
        <x:v>0.7</x:v>
      </x:c>
      <x:c r="E44" s="18" t="n">
        <x:v>1.4</x:v>
      </x:c>
      <x:c r="F44" s="18" t="n">
        <x:v>0</x:v>
      </x:c>
      <x:c r="G44" s="10" t="str"/>
      <x:c r="H44" s="10" t="str">
        <x:v>0, -1</x:v>
      </x:c>
      <x:c r="I44" s="10" t="str">
        <x:v>固定/承托</x:v>
      </x:c>
      <x:c r="J44" s="10" t="str">
        <x:v>本案尺寸为预设，现场实测后复核；厂家实际重量、固定件与安装净距</x:v>
      </x:c>
      <x:c r="K44" s="10" t="str">
        <x:v>lk-bom-4</x:v>
      </x:c>
    </x:row>
    <x:row r="45" ht="64" customHeight="1">
      <x:c r="A45" s="10" t="str">
        <x:v>LK01-004-02</x:v>
      </x:c>
      <x:c r="B45" s="10" t="str">
        <x:v>圆座吧凳</x:v>
      </x:c>
      <x:c r="C45" s="10" t="str">
        <x:v>floor</x:v>
      </x:c>
      <x:c r="D45" s="18" t="n">
        <x:v>1.45</x:v>
      </x:c>
      <x:c r="E45" s="18" t="n">
        <x:v>1.4</x:v>
      </x:c>
      <x:c r="F45" s="18" t="n">
        <x:v>0</x:v>
      </x:c>
      <x:c r="G45" s="10" t="str"/>
      <x:c r="H45" s="10" t="str">
        <x:v>0, -1</x:v>
      </x:c>
      <x:c r="I45" s="10" t="str">
        <x:v>固定/承托</x:v>
      </x:c>
      <x:c r="J45" s="10" t="str">
        <x:v>本案尺寸为预设，现场实测后复核；厂家实际重量、固定件与安装净距</x:v>
      </x:c>
      <x:c r="K45" s="10" t="str">
        <x:v>lk-bom-4</x:v>
      </x:c>
    </x:row>
    <x:row r="46" ht="64" customHeight="1">
      <x:c r="A46" s="10" t="str">
        <x:v>LK01-004-03</x:v>
      </x:c>
      <x:c r="B46" s="10" t="str">
        <x:v>圆座吧凳</x:v>
      </x:c>
      <x:c r="C46" s="10" t="str">
        <x:v>floor</x:v>
      </x:c>
      <x:c r="D46" s="18" t="n">
        <x:v>2.2</x:v>
      </x:c>
      <x:c r="E46" s="18" t="n">
        <x:v>1.4</x:v>
      </x:c>
      <x:c r="F46" s="18" t="n">
        <x:v>0</x:v>
      </x:c>
      <x:c r="G46" s="10" t="str"/>
      <x:c r="H46" s="10" t="str">
        <x:v>0, -1</x:v>
      </x:c>
      <x:c r="I46" s="10" t="str">
        <x:v>固定/承托</x:v>
      </x:c>
      <x:c r="J46" s="10" t="str">
        <x:v>本案尺寸为预设，现场实测后复核；厂家实际重量、固定件与安装净距</x:v>
      </x:c>
      <x:c r="K46" s="10" t="str">
        <x:v>lk-bom-4</x:v>
      </x:c>
    </x:row>
    <x:row r="47" ht="64" customHeight="1">
      <x:c r="A47" s="10" t="str">
        <x:v>LK01-003-02</x:v>
      </x:c>
      <x:c r="B47" s="10" t="str">
        <x:v>临窗吧桌</x:v>
      </x:c>
      <x:c r="C47" s="10" t="str">
        <x:v>floor</x:v>
      </x:c>
      <x:c r="D47" s="18" t="n">
        <x:v>4.5</x:v>
      </x:c>
      <x:c r="E47" s="18" t="n">
        <x:v>0.85</x:v>
      </x:c>
      <x:c r="F47" s="18" t="n">
        <x:v>0</x:v>
      </x:c>
      <x:c r="G47" s="10" t="str"/>
      <x:c r="H47" s="10" t="str">
        <x:v>0, -1</x:v>
      </x:c>
      <x:c r="I47" s="10" t="str">
        <x:v>固定/承托</x:v>
      </x:c>
      <x:c r="J47" s="10" t="str">
        <x:v>本案尺寸为预设，现场实测后复核；厂家实际重量、固定件与安装净距</x:v>
      </x:c>
      <x:c r="K47" s="10" t="str">
        <x:v>lk-bom-3</x:v>
      </x:c>
    </x:row>
    <x:row r="48" ht="64" customHeight="1">
      <x:c r="A48" s="10" t="str">
        <x:v>LK01-004-04</x:v>
      </x:c>
      <x:c r="B48" s="10" t="str">
        <x:v>圆座吧凳</x:v>
      </x:c>
      <x:c r="C48" s="10" t="str">
        <x:v>floor</x:v>
      </x:c>
      <x:c r="D48" s="18" t="n">
        <x:v>3.75</x:v>
      </x:c>
      <x:c r="E48" s="18" t="n">
        <x:v>1.4</x:v>
      </x:c>
      <x:c r="F48" s="18" t="n">
        <x:v>0</x:v>
      </x:c>
      <x:c r="G48" s="10" t="str"/>
      <x:c r="H48" s="10" t="str">
        <x:v>0, -1</x:v>
      </x:c>
      <x:c r="I48" s="10" t="str">
        <x:v>固定/承托</x:v>
      </x:c>
      <x:c r="J48" s="10" t="str">
        <x:v>本案尺寸为预设，现场实测后复核；厂家实际重量、固定件与安装净距</x:v>
      </x:c>
      <x:c r="K48" s="10" t="str">
        <x:v>lk-bom-4</x:v>
      </x:c>
    </x:row>
    <x:row r="49" ht="64" customHeight="1">
      <x:c r="A49" s="10" t="str">
        <x:v>LK01-004-05</x:v>
      </x:c>
      <x:c r="B49" s="10" t="str">
        <x:v>圆座吧凳</x:v>
      </x:c>
      <x:c r="C49" s="10" t="str">
        <x:v>floor</x:v>
      </x:c>
      <x:c r="D49" s="18" t="n">
        <x:v>4.5</x:v>
      </x:c>
      <x:c r="E49" s="18" t="n">
        <x:v>1.4</x:v>
      </x:c>
      <x:c r="F49" s="18" t="n">
        <x:v>0</x:v>
      </x:c>
      <x:c r="G49" s="10" t="str"/>
      <x:c r="H49" s="10" t="str">
        <x:v>0, -1</x:v>
      </x:c>
      <x:c r="I49" s="10" t="str">
        <x:v>固定/承托</x:v>
      </x:c>
      <x:c r="J49" s="10" t="str">
        <x:v>本案尺寸为预设，现场实测后复核；厂家实际重量、固定件与安装净距</x:v>
      </x:c>
      <x:c r="K49" s="10" t="str">
        <x:v>lk-bom-4</x:v>
      </x:c>
    </x:row>
    <x:row r="50" ht="64" customHeight="1">
      <x:c r="A50" s="10" t="str">
        <x:v>LK01-004-06</x:v>
      </x:c>
      <x:c r="B50" s="10" t="str">
        <x:v>圆座吧凳</x:v>
      </x:c>
      <x:c r="C50" s="10" t="str">
        <x:v>floor</x:v>
      </x:c>
      <x:c r="D50" s="18" t="n">
        <x:v>5.25</x:v>
      </x:c>
      <x:c r="E50" s="18" t="n">
        <x:v>1.4</x:v>
      </x:c>
      <x:c r="F50" s="18" t="n">
        <x:v>0</x:v>
      </x:c>
      <x:c r="G50" s="10" t="str"/>
      <x:c r="H50" s="10" t="str">
        <x:v>0, -1</x:v>
      </x:c>
      <x:c r="I50" s="10" t="str">
        <x:v>固定/承托</x:v>
      </x:c>
      <x:c r="J50" s="10" t="str">
        <x:v>本案尺寸为预设，现场实测后复核；厂家实际重量、固定件与安装净距</x:v>
      </x:c>
      <x:c r="K50" s="10" t="str">
        <x:v>lk-bom-4</x:v>
      </x:c>
    </x:row>
    <x:row r="51" ht="64" customHeight="1">
      <x:c r="A51" s="10" t="str">
        <x:v>LK01-007-01</x:v>
      </x:c>
      <x:c r="B51" s="10" t="str">
        <x:v>锥底圆茶几</x:v>
      </x:c>
      <x:c r="C51" s="10" t="str">
        <x:v>floor</x:v>
      </x:c>
      <x:c r="D51" s="18" t="n">
        <x:v>1.2</x:v>
      </x:c>
      <x:c r="E51" s="18" t="n">
        <x:v>11.45</x:v>
      </x:c>
      <x:c r="F51" s="18" t="n">
        <x:v>0</x:v>
      </x:c>
      <x:c r="G51" s="10" t="str"/>
      <x:c r="H51" s="10" t="str">
        <x:v>0, -1</x:v>
      </x:c>
      <x:c r="I51" s="10" t="str">
        <x:v>固定/承托</x:v>
      </x:c>
      <x:c r="J51" s="10" t="str">
        <x:v>本案尺寸为预设，现场实测后复核；厂家实际重量、固定件与安装净距</x:v>
      </x:c>
      <x:c r="K51" s="10" t="str">
        <x:v>lk-bom-7</x:v>
      </x:c>
    </x:row>
    <x:row r="52" ht="64" customHeight="1">
      <x:c r="A52" s="10" t="str">
        <x:v>LK01-005-01</x:v>
      </x:c>
      <x:c r="B52" s="10" t="str">
        <x:v>皮面扶手休闲椅</x:v>
      </x:c>
      <x:c r="C52" s="10" t="str">
        <x:v>floor</x:v>
      </x:c>
      <x:c r="D52" s="18" t="n">
        <x:v>0.55</x:v>
      </x:c>
      <x:c r="E52" s="18" t="n">
        <x:v>11.45</x:v>
      </x:c>
      <x:c r="F52" s="18" t="n">
        <x:v>0</x:v>
      </x:c>
      <x:c r="G52" s="10" t="str"/>
      <x:c r="H52" s="10" t="str">
        <x:v>1, 0</x:v>
      </x:c>
      <x:c r="I52" s="10" t="str">
        <x:v>固定/承托</x:v>
      </x:c>
      <x:c r="J52" s="10" t="str">
        <x:v>本案尺寸为预设，现场实测后复核；厂家实际重量、固定件与安装净距</x:v>
      </x:c>
      <x:c r="K52" s="10" t="str">
        <x:v>lk-bom-5</x:v>
      </x:c>
    </x:row>
    <x:row r="53" ht="64" customHeight="1">
      <x:c r="A53" s="10" t="str">
        <x:v>LK01-005-02</x:v>
      </x:c>
      <x:c r="B53" s="10" t="str">
        <x:v>皮面扶手休闲椅</x:v>
      </x:c>
      <x:c r="C53" s="10" t="str">
        <x:v>floor</x:v>
      </x:c>
      <x:c r="D53" s="18" t="n">
        <x:v>1.9</x:v>
      </x:c>
      <x:c r="E53" s="18" t="n">
        <x:v>11.45</x:v>
      </x:c>
      <x:c r="F53" s="18" t="n">
        <x:v>0</x:v>
      </x:c>
      <x:c r="G53" s="10" t="str"/>
      <x:c r="H53" s="10" t="str">
        <x:v>-1, 0</x:v>
      </x:c>
      <x:c r="I53" s="10" t="str">
        <x:v>固定/承托</x:v>
      </x:c>
      <x:c r="J53" s="10" t="str">
        <x:v>本案尺寸为预设，现场实测后复核；厂家实际重量、固定件与安装净距</x:v>
      </x:c>
      <x:c r="K53" s="10" t="str">
        <x:v>lk-bom-5</x:v>
      </x:c>
    </x:row>
    <x:row r="54" ht="64" customHeight="1">
      <x:c r="A54" s="10" t="str">
        <x:v>LK01-007-02</x:v>
      </x:c>
      <x:c r="B54" s="10" t="str">
        <x:v>锥底圆茶几</x:v>
      </x:c>
      <x:c r="C54" s="10" t="str">
        <x:v>floor</x:v>
      </x:c>
      <x:c r="D54" s="18" t="n">
        <x:v>4.7</x:v>
      </x:c>
      <x:c r="E54" s="18" t="n">
        <x:v>11.45</x:v>
      </x:c>
      <x:c r="F54" s="18" t="n">
        <x:v>0</x:v>
      </x:c>
      <x:c r="G54" s="10" t="str"/>
      <x:c r="H54" s="10" t="str">
        <x:v>0, -1</x:v>
      </x:c>
      <x:c r="I54" s="10" t="str">
        <x:v>固定/承托</x:v>
      </x:c>
      <x:c r="J54" s="10" t="str">
        <x:v>本案尺寸为预设，现场实测后复核；厂家实际重量、固定件与安装净距</x:v>
      </x:c>
      <x:c r="K54" s="10" t="str">
        <x:v>lk-bom-7</x:v>
      </x:c>
    </x:row>
    <x:row r="55" ht="64" customHeight="1">
      <x:c r="A55" s="10" t="str">
        <x:v>LK01-005-03</x:v>
      </x:c>
      <x:c r="B55" s="10" t="str">
        <x:v>皮面扶手休闲椅</x:v>
      </x:c>
      <x:c r="C55" s="10" t="str">
        <x:v>floor</x:v>
      </x:c>
      <x:c r="D55" s="18" t="n">
        <x:v>4</x:v>
      </x:c>
      <x:c r="E55" s="18" t="n">
        <x:v>11.45</x:v>
      </x:c>
      <x:c r="F55" s="18" t="n">
        <x:v>0</x:v>
      </x:c>
      <x:c r="G55" s="10" t="str"/>
      <x:c r="H55" s="10" t="str">
        <x:v>1, 0</x:v>
      </x:c>
      <x:c r="I55" s="10" t="str">
        <x:v>固定/承托</x:v>
      </x:c>
      <x:c r="J55" s="10" t="str">
        <x:v>本案尺寸为预设，现场实测后复核；厂家实际重量、固定件与安装净距</x:v>
      </x:c>
      <x:c r="K55" s="10" t="str">
        <x:v>lk-bom-5</x:v>
      </x:c>
    </x:row>
    <x:row r="56" ht="64" customHeight="1">
      <x:c r="A56" s="10" t="str">
        <x:v>LK01-005-04</x:v>
      </x:c>
      <x:c r="B56" s="10" t="str">
        <x:v>皮面扶手休闲椅</x:v>
      </x:c>
      <x:c r="C56" s="10" t="str">
        <x:v>floor</x:v>
      </x:c>
      <x:c r="D56" s="18" t="n">
        <x:v>5.4</x:v>
      </x:c>
      <x:c r="E56" s="18" t="n">
        <x:v>11.45</x:v>
      </x:c>
      <x:c r="F56" s="18" t="n">
        <x:v>0</x:v>
      </x:c>
      <x:c r="G56" s="10" t="str"/>
      <x:c r="H56" s="10" t="str">
        <x:v>-1, 0</x:v>
      </x:c>
      <x:c r="I56" s="10" t="str">
        <x:v>固定/承托</x:v>
      </x:c>
      <x:c r="J56" s="10" t="str">
        <x:v>本案尺寸为预设，现场实测后复核；厂家实际重量、固定件与安装净距</x:v>
      </x:c>
      <x:c r="K56" s="10" t="str">
        <x:v>lk-bom-5</x:v>
      </x:c>
    </x:row>
    <x:row r="57" ht="64" customHeight="1">
      <x:c r="A57" s="10" t="str">
        <x:v>LK01-008-01</x:v>
      </x:c>
      <x:c r="B57" s="10" t="str">
        <x:v>蓝色衣帽架</x:v>
      </x:c>
      <x:c r="C57" s="10" t="str">
        <x:v>floor</x:v>
      </x:c>
      <x:c r="D57" s="18" t="n">
        <x:v>0.6</x:v>
      </x:c>
      <x:c r="E57" s="18" t="n">
        <x:v>12.4</x:v>
      </x:c>
      <x:c r="F57" s="18" t="n">
        <x:v>0</x:v>
      </x:c>
      <x:c r="G57" s="10" t="str"/>
      <x:c r="H57" s="10" t="str">
        <x:v>0, -1</x:v>
      </x:c>
      <x:c r="I57" s="10" t="str">
        <x:v>固定/承托</x:v>
      </x:c>
      <x:c r="J57" s="10" t="str">
        <x:v>本案尺寸为预设，现场实测后复核；厂家实际重量、固定件与安装净距</x:v>
      </x:c>
      <x:c r="K57" s="10" t="str">
        <x:v>lk-bom-8</x:v>
      </x:c>
    </x:row>
    <x:row r="58" ht="64" customHeight="1">
      <x:c r="A58" s="10" t="str">
        <x:v>LK01-035-01</x:v>
      </x:c>
      <x:c r="B58" s="10" t="str">
        <x:v>吧台柜体模块</x:v>
      </x:c>
      <x:c r="C58" s="10" t="str">
        <x:v>floor</x:v>
      </x:c>
      <x:c r="D58" s="18" t="n">
        <x:v>6.65</x:v>
      </x:c>
      <x:c r="E58" s="18" t="n">
        <x:v>5</x:v>
      </x:c>
      <x:c r="F58" s="18" t="n">
        <x:v>0</x:v>
      </x:c>
      <x:c r="G58" s="10" t="str"/>
      <x:c r="H58" s="10" t="str">
        <x:v>0, 1</x:v>
      </x:c>
      <x:c r="I58" s="10" t="str">
        <x:v>固定/承托</x:v>
      </x:c>
      <x:c r="J58" s="10" t="str">
        <x:v>本案尺寸为预设，现场实测后复核；厂家实际重量、固定件与安装净距</x:v>
      </x:c>
      <x:c r="K58" s="10" t="str">
        <x:v>lk-bom-35</x:v>
      </x:c>
    </x:row>
    <x:row r="59" ht="64" customHeight="1">
      <x:c r="A59" s="10" t="str">
        <x:v>LK01-035-02</x:v>
      </x:c>
      <x:c r="B59" s="10" t="str">
        <x:v>吧台柜体模块</x:v>
      </x:c>
      <x:c r="C59" s="10" t="str">
        <x:v>floor</x:v>
      </x:c>
      <x:c r="D59" s="18" t="n">
        <x:v>7.65</x:v>
      </x:c>
      <x:c r="E59" s="18" t="n">
        <x:v>5</x:v>
      </x:c>
      <x:c r="F59" s="18" t="n">
        <x:v>0</x:v>
      </x:c>
      <x:c r="G59" s="10" t="str"/>
      <x:c r="H59" s="10" t="str">
        <x:v>0, 1</x:v>
      </x:c>
      <x:c r="I59" s="10" t="str">
        <x:v>固定/承托</x:v>
      </x:c>
      <x:c r="J59" s="10" t="str">
        <x:v>本案尺寸为预设，现场实测后复核；厂家实际重量、固定件与安装净距</x:v>
      </x:c>
      <x:c r="K59" s="10" t="str">
        <x:v>lk-bom-35</x:v>
      </x:c>
    </x:row>
    <x:row r="60" ht="64" customHeight="1">
      <x:c r="A60" s="10" t="str">
        <x:v>LK01-035-03</x:v>
      </x:c>
      <x:c r="B60" s="10" t="str">
        <x:v>吧台柜体模块</x:v>
      </x:c>
      <x:c r="C60" s="10" t="str">
        <x:v>floor</x:v>
      </x:c>
      <x:c r="D60" s="18" t="n">
        <x:v>8.65</x:v>
      </x:c>
      <x:c r="E60" s="18" t="n">
        <x:v>5</x:v>
      </x:c>
      <x:c r="F60" s="18" t="n">
        <x:v>0</x:v>
      </x:c>
      <x:c r="G60" s="10" t="str"/>
      <x:c r="H60" s="10" t="str">
        <x:v>0, 1</x:v>
      </x:c>
      <x:c r="I60" s="10" t="str">
        <x:v>固定/承托</x:v>
      </x:c>
      <x:c r="J60" s="10" t="str">
        <x:v>本案尺寸为预设，现场实测后复核；厂家实际重量、固定件与安装净距</x:v>
      </x:c>
      <x:c r="K60" s="10" t="str">
        <x:v>lk-bom-35</x:v>
      </x:c>
    </x:row>
    <x:row r="61" ht="64" customHeight="1">
      <x:c r="A61" s="10" t="str">
        <x:v>LK01-036-01</x:v>
      </x:c>
      <x:c r="B61" s="10" t="str">
        <x:v>独立取餐台面模块</x:v>
      </x:c>
      <x:c r="C61" s="10" t="str">
        <x:v>supported</x:v>
      </x:c>
      <x:c r="D61" s="18" t="n">
        <x:v>6.65</x:v>
      </x:c>
      <x:c r="E61" s="18" t="n">
        <x:v>5</x:v>
      </x:c>
      <x:c r="F61" s="18" t="n">
        <x:v>0.9</x:v>
      </x:c>
      <x:c r="G61" s="10" t="str"/>
      <x:c r="H61" s="10" t="str">
        <x:v>0, -1</x:v>
      </x:c>
      <x:c r="I61" s="10" t="str">
        <x:v>固定/承托</x:v>
      </x:c>
      <x:c r="J61" s="10" t="str">
        <x:v>本案尺寸为预设，现场实测后复核；厂家实际重量、固定件与安装净距</x:v>
      </x:c>
      <x:c r="K61" s="10" t="str">
        <x:v>lk-bom-36</x:v>
      </x:c>
    </x:row>
    <x:row r="62" ht="64" customHeight="1">
      <x:c r="A62" s="10" t="str">
        <x:v>LK01-036-02</x:v>
      </x:c>
      <x:c r="B62" s="10" t="str">
        <x:v>独立取餐台面模块</x:v>
      </x:c>
      <x:c r="C62" s="10" t="str">
        <x:v>supported</x:v>
      </x:c>
      <x:c r="D62" s="18" t="n">
        <x:v>7.65</x:v>
      </x:c>
      <x:c r="E62" s="18" t="n">
        <x:v>5</x:v>
      </x:c>
      <x:c r="F62" s="18" t="n">
        <x:v>0.9</x:v>
      </x:c>
      <x:c r="G62" s="10" t="str"/>
      <x:c r="H62" s="10" t="str">
        <x:v>0, -1</x:v>
      </x:c>
      <x:c r="I62" s="10" t="str">
        <x:v>固定/承托</x:v>
      </x:c>
      <x:c r="J62" s="10" t="str">
        <x:v>本案尺寸为预设，现场实测后复核；厂家实际重量、固定件与安装净距</x:v>
      </x:c>
      <x:c r="K62" s="10" t="str">
        <x:v>lk-bom-36</x:v>
      </x:c>
    </x:row>
    <x:row r="63" ht="64" customHeight="1">
      <x:c r="A63" s="10" t="str">
        <x:v>LK01-036-03</x:v>
      </x:c>
      <x:c r="B63" s="10" t="str">
        <x:v>独立取餐台面模块</x:v>
      </x:c>
      <x:c r="C63" s="10" t="str">
        <x:v>supported</x:v>
      </x:c>
      <x:c r="D63" s="18" t="n">
        <x:v>8.65</x:v>
      </x:c>
      <x:c r="E63" s="18" t="n">
        <x:v>5</x:v>
      </x:c>
      <x:c r="F63" s="18" t="n">
        <x:v>0.9</x:v>
      </x:c>
      <x:c r="G63" s="10" t="str"/>
      <x:c r="H63" s="10" t="str">
        <x:v>0, -1</x:v>
      </x:c>
      <x:c r="I63" s="10" t="str">
        <x:v>固定/承托</x:v>
      </x:c>
      <x:c r="J63" s="10" t="str">
        <x:v>本案尺寸为预设，现场实测后复核；厂家实际重量、固定件与安装净距</x:v>
      </x:c>
      <x:c r="K63" s="10" t="str">
        <x:v>lk-bom-36</x:v>
      </x:c>
    </x:row>
    <x:row r="64" ht="64" customHeight="1">
      <x:c r="A64" s="10" t="str">
        <x:v>LK01-023-01</x:v>
      </x:c>
      <x:c r="B64" s="10" t="str">
        <x:v>触屏收银机</x:v>
      </x:c>
      <x:c r="C64" s="10" t="str">
        <x:v>supported</x:v>
      </x:c>
      <x:c r="D64" s="18" t="n">
        <x:v>6.5</x:v>
      </x:c>
      <x:c r="E64" s="18" t="n">
        <x:v>4.95</x:v>
      </x:c>
      <x:c r="F64" s="18" t="n">
        <x:v>0.927</x:v>
      </x:c>
      <x:c r="G64" s="10" t="str"/>
      <x:c r="H64" s="10" t="str">
        <x:v>0, -1</x:v>
      </x:c>
      <x:c r="I64" s="10" t="str">
        <x:v>供电/弱电</x:v>
      </x:c>
      <x:c r="J64" s="10" t="str">
        <x:v>本案尺寸为预设，现场实测后复核；厂家实际重量、固定件与安装净距；额定功率、电压、回路与漏电保护由机电方确认</x:v>
      </x:c>
      <x:c r="K64" s="10" t="str">
        <x:v>lk-bom-23</x:v>
      </x:c>
    </x:row>
    <x:row r="65" ht="64" customHeight="1">
      <x:c r="A65" s="10" t="str">
        <x:v>LK01-024-01</x:v>
      </x:c>
      <x:c r="B65" s="10" t="str">
        <x:v>立式扫码器</x:v>
      </x:c>
      <x:c r="C65" s="10" t="str">
        <x:v>supported</x:v>
      </x:c>
      <x:c r="D65" s="18" t="n">
        <x:v>6.82</x:v>
      </x:c>
      <x:c r="E65" s="18" t="n">
        <x:v>4.9</x:v>
      </x:c>
      <x:c r="F65" s="18" t="n">
        <x:v>0.927</x:v>
      </x:c>
      <x:c r="G65" s="10" t="str"/>
      <x:c r="H65" s="10" t="str">
        <x:v>0, -1</x:v>
      </x:c>
      <x:c r="I65" s="10" t="str">
        <x:v>供电/弱电</x:v>
      </x:c>
      <x:c r="J65" s="10" t="str">
        <x:v>本案尺寸为预设，现场实测后复核；厂家实际重量、固定件与安装净距；额定功率、电压、回路与漏电保护由机电方确认</x:v>
      </x:c>
      <x:c r="K65" s="10" t="str">
        <x:v>lk-bom-24</x:v>
      </x:c>
    </x:row>
    <x:row r="66" ht="64" customHeight="1">
      <x:c r="A66" s="10" t="str">
        <x:v>LK01-025-01</x:v>
      </x:c>
      <x:c r="B66" s="10" t="str">
        <x:v>标签打印机</x:v>
      </x:c>
      <x:c r="C66" s="10" t="str">
        <x:v>supported</x:v>
      </x:c>
      <x:c r="D66" s="18" t="n">
        <x:v>6.7</x:v>
      </x:c>
      <x:c r="E66" s="18" t="n">
        <x:v>5.2</x:v>
      </x:c>
      <x:c r="F66" s="18" t="n">
        <x:v>0.927</x:v>
      </x:c>
      <x:c r="G66" s="10" t="str"/>
      <x:c r="H66" s="10" t="str">
        <x:v>0, 1</x:v>
      </x:c>
      <x:c r="I66" s="10" t="str">
        <x:v>供电/弱电</x:v>
      </x:c>
      <x:c r="J66" s="10" t="str">
        <x:v>本案尺寸为预设，现场实测后复核；厂家实际重量、固定件与安装净距；额定功率、电压、回路与漏电保护由机电方确认</x:v>
      </x:c>
      <x:c r="K66" s="10" t="str">
        <x:v>lk-bom-25</x:v>
      </x:c>
    </x:row>
    <x:row r="67" ht="64" customHeight="1">
      <x:c r="A67" s="10" t="str">
        <x:v>LK01-028-01</x:v>
      </x:c>
      <x:c r="B67" s="10" t="str">
        <x:v>立式开水机</x:v>
      </x:c>
      <x:c r="C67" s="10" t="str">
        <x:v>supported</x:v>
      </x:c>
      <x:c r="D67" s="18" t="n">
        <x:v>7.2</x:v>
      </x:c>
      <x:c r="E67" s="18" t="n">
        <x:v>5</x:v>
      </x:c>
      <x:c r="F67" s="18" t="n">
        <x:v>0.927</x:v>
      </x:c>
      <x:c r="G67" s="10" t="str"/>
      <x:c r="H67" s="10" t="str">
        <x:v>0, 1</x:v>
      </x:c>
      <x:c r="I67" s="10" t="str">
        <x:v>供电/弱电 / 给水/排水</x:v>
      </x:c>
      <x:c r="J67" s="10" t="str">
        <x:v>本案尺寸为预设，现场实测后复核；厂家实际重量、固定件与安装净距；额定功率、电压、回路与漏电保护由机电方确认；给水过滤、排水存水弯、管径及检修阀位置；BOM“约3kW”为公开建议值，非供货铭牌</x:v>
      </x:c>
      <x:c r="K67" s="10" t="str">
        <x:v>lk-bom-28</x:v>
      </x:c>
    </x:row>
    <x:row r="68" ht="64" customHeight="1">
      <x:c r="A68" s="10" t="str">
        <x:v>LK01-029-01</x:v>
      </x:c>
      <x:c r="B68" s="10" t="str">
        <x:v>台式封口机</x:v>
      </x:c>
      <x:c r="C68" s="10" t="str">
        <x:v>supported</x:v>
      </x:c>
      <x:c r="D68" s="18" t="n">
        <x:v>7.75</x:v>
      </x:c>
      <x:c r="E68" s="18" t="n">
        <x:v>5</x:v>
      </x:c>
      <x:c r="F68" s="18" t="n">
        <x:v>0.927</x:v>
      </x:c>
      <x:c r="G68" s="10" t="str"/>
      <x:c r="H68" s="10" t="str">
        <x:v>0, 1</x:v>
      </x:c>
      <x:c r="I68" s="10" t="str">
        <x:v>供电/弱电</x:v>
      </x:c>
      <x:c r="J68" s="10" t="str">
        <x:v>本案尺寸为预设，现场实测后复核；厂家实际重量、固定件与安装净距；额定功率、电压、回路与漏电保护由机电方确认</x:v>
      </x:c>
      <x:c r="K68" s="10" t="str">
        <x:v>lk-bom-29</x:v>
      </x:c>
    </x:row>
    <x:row r="69" ht="64" customHeight="1">
      <x:c r="A69" s="10" t="str">
        <x:v>LK01-050-01</x:v>
      </x:c>
      <x:c r="B69" s="10" t="str">
        <x:v>斜插杯架</x:v>
      </x:c>
      <x:c r="C69" s="10" t="str">
        <x:v>supported</x:v>
      </x:c>
      <x:c r="D69" s="18" t="n">
        <x:v>8.35</x:v>
      </x:c>
      <x:c r="E69" s="18" t="n">
        <x:v>5</x:v>
      </x:c>
      <x:c r="F69" s="18" t="n">
        <x:v>0.927</x:v>
      </x:c>
      <x:c r="G69" s="10" t="str"/>
      <x:c r="H69" s="10" t="str">
        <x:v>0, 1</x:v>
      </x:c>
      <x:c r="I69" s="10" t="str">
        <x:v>固定/承托</x:v>
      </x:c>
      <x:c r="J69" s="10" t="str">
        <x:v>本案尺寸为预设，现场实测后复核；厂家实际重量、固定件与安装净距</x:v>
      </x:c>
      <x:c r="K69" s="10" t="str">
        <x:v>lk-bom-50</x:v>
      </x:c>
    </x:row>
    <x:row r="70" ht="64" customHeight="1">
      <x:c r="A70" s="10" t="str">
        <x:v>LK01-051-01</x:v>
      </x:c>
      <x:c r="B70" s="10" t="str">
        <x:v>吸管纸巾分格架</x:v>
      </x:c>
      <x:c r="C70" s="10" t="str">
        <x:v>supported</x:v>
      </x:c>
      <x:c r="D70" s="18" t="n">
        <x:v>8.88</x:v>
      </x:c>
      <x:c r="E70" s="18" t="n">
        <x:v>4.97</x:v>
      </x:c>
      <x:c r="F70" s="18" t="n">
        <x:v>0.927</x:v>
      </x:c>
      <x:c r="G70" s="10" t="str"/>
      <x:c r="H70" s="10" t="str">
        <x:v>0, -1</x:v>
      </x:c>
      <x:c r="I70" s="10" t="str">
        <x:v>固定/承托</x:v>
      </x:c>
      <x:c r="J70" s="10" t="str">
        <x:v>本案尺寸为预设，现场实测后复核；厂家实际重量、固定件与安装净距</x:v>
      </x:c>
      <x:c r="K70" s="10" t="str">
        <x:v>lk-bom-51</x:v>
      </x:c>
    </x:row>
    <x:row r="71" ht="64" customHeight="1">
      <x:c r="A71" s="10" t="str">
        <x:v>LK01-030-01</x:v>
      </x:c>
      <x:c r="B71" s="10" t="str">
        <x:v>冷藏操作台</x:v>
      </x:c>
      <x:c r="C71" s="10" t="str">
        <x:v>floor</x:v>
      </x:c>
      <x:c r="D71" s="18" t="n">
        <x:v>8.6</x:v>
      </x:c>
      <x:c r="E71" s="18" t="n">
        <x:v>7.5</x:v>
      </x:c>
      <x:c r="F71" s="18" t="n">
        <x:v>0</x:v>
      </x:c>
      <x:c r="G71" s="10" t="str"/>
      <x:c r="H71" s="10" t="str">
        <x:v>0, -1</x:v>
      </x:c>
      <x:c r="I71" s="10" t="str">
        <x:v>供电/弱电</x:v>
      </x:c>
      <x:c r="J71" s="10" t="str">
        <x:v>本案尺寸为预设，现场实测后复核；厂家实际重量、固定件与安装净距；额定功率、电压、回路与漏电保护由机电方确认</x:v>
      </x:c>
      <x:c r="K71" s="10" t="str">
        <x:v>lk-bom-30</x:v>
      </x:c>
    </x:row>
    <x:row r="72" ht="64" customHeight="1">
      <x:c r="A72" s="10" t="str">
        <x:v>LK01-026-01</x:v>
      </x:c>
      <x:c r="B72" s="10" t="str">
        <x:v>双豆仓咖啡主机</x:v>
      </x:c>
      <x:c r="C72" s="10" t="str">
        <x:v>supported</x:v>
      </x:c>
      <x:c r="D72" s="18" t="n">
        <x:v>8.12</x:v>
      </x:c>
      <x:c r="E72" s="18" t="n">
        <x:v>7.5</x:v>
      </x:c>
      <x:c r="F72" s="18" t="n">
        <x:v>0.8</x:v>
      </x:c>
      <x:c r="G72" s="10" t="str">
        <x:v>LK01-030-01</x:v>
      </x:c>
      <x:c r="H72" s="10" t="str">
        <x:v>0, -1</x:v>
      </x:c>
      <x:c r="I72" s="10" t="str">
        <x:v>供电/弱电 / 给水/排水</x:v>
      </x:c>
      <x:c r="J72" s="10" t="str">
        <x:v>本案尺寸为预设，现场实测后复核；厂家实际重量、固定件与安装净距；额定功率、电压、回路与漏电保护由机电方确认；给水过滤、排水存水弯、管径及检修阀位置</x:v>
      </x:c>
      <x:c r="K72" s="10" t="str">
        <x:v>lk-bom-26</x:v>
      </x:c>
    </x:row>
    <x:row r="73" ht="64" customHeight="1">
      <x:c r="A73" s="10" t="str">
        <x:v>LK01-027-01</x:v>
      </x:c>
      <x:c r="B73" s="10" t="str">
        <x:v>台上奶柜</x:v>
      </x:c>
      <x:c r="C73" s="10" t="str">
        <x:v>supported</x:v>
      </x:c>
      <x:c r="D73" s="18" t="n">
        <x:v>8.55</x:v>
      </x:c>
      <x:c r="E73" s="18" t="n">
        <x:v>7.5</x:v>
      </x:c>
      <x:c r="F73" s="18" t="n">
        <x:v>0.8</x:v>
      </x:c>
      <x:c r="G73" s="10" t="str">
        <x:v>LK01-030-01</x:v>
      </x:c>
      <x:c r="H73" s="10" t="str">
        <x:v>0, -1</x:v>
      </x:c>
      <x:c r="I73" s="10" t="str">
        <x:v>供电/弱电</x:v>
      </x:c>
      <x:c r="J73" s="10" t="str">
        <x:v>本案尺寸为预设，现场实测后复核；厂家实际重量、固定件与安装净距；额定功率、电压、回路与漏电保护由机电方确认</x:v>
      </x:c>
      <x:c r="K73" s="10" t="str">
        <x:v>lk-bom-27</x:v>
      </x:c>
    </x:row>
    <x:row r="74" ht="64" customHeight="1">
      <x:c r="A74" s="10" t="str">
        <x:v>LK01-026-02</x:v>
      </x:c>
      <x:c r="B74" s="10" t="str">
        <x:v>双豆仓咖啡主机</x:v>
      </x:c>
      <x:c r="C74" s="10" t="str">
        <x:v>supported</x:v>
      </x:c>
      <x:c r="D74" s="18" t="n">
        <x:v>9.02</x:v>
      </x:c>
      <x:c r="E74" s="18" t="n">
        <x:v>7.5</x:v>
      </x:c>
      <x:c r="F74" s="18" t="n">
        <x:v>0.8</x:v>
      </x:c>
      <x:c r="G74" s="10" t="str">
        <x:v>LK01-030-01</x:v>
      </x:c>
      <x:c r="H74" s="10" t="str">
        <x:v>0, -1</x:v>
      </x:c>
      <x:c r="I74" s="10" t="str">
        <x:v>供电/弱电 / 给水/排水</x:v>
      </x:c>
      <x:c r="J74" s="10" t="str">
        <x:v>本案尺寸为预设，现场实测后复核；厂家实际重量、固定件与安装净距；额定功率、电压、回路与漏电保护由机电方确认；给水过滤、排水存水弯、管径及检修阀位置</x:v>
      </x:c>
      <x:c r="K74" s="10" t="str">
        <x:v>lk-bom-26</x:v>
      </x:c>
    </x:row>
    <x:row r="75" ht="64" customHeight="1">
      <x:c r="A75" s="10" t="str">
        <x:v>LK01-034-01</x:v>
      </x:c>
      <x:c r="B75" s="10" t="str">
        <x:v>侧置工作台</x:v>
      </x:c>
      <x:c r="C75" s="10" t="str">
        <x:v>floor</x:v>
      </x:c>
      <x:c r="D75" s="18" t="n">
        <x:v>9.55</x:v>
      </x:c>
      <x:c r="E75" s="18" t="n">
        <x:v>6.35</x:v>
      </x:c>
      <x:c r="F75" s="18" t="n">
        <x:v>0</x:v>
      </x:c>
      <x:c r="G75" s="10" t="str"/>
      <x:c r="H75" s="10" t="str">
        <x:v>-1, 0</x:v>
      </x:c>
      <x:c r="I75" s="10" t="str">
        <x:v>固定/承托</x:v>
      </x:c>
      <x:c r="J75" s="10" t="str">
        <x:v>本案尺寸为预设，现场实测后复核；厂家实际重量、固定件与安装净距</x:v>
      </x:c>
      <x:c r="K75" s="10" t="str">
        <x:v>lk-bom-34</x:v>
      </x:c>
    </x:row>
    <x:row r="76" ht="64" customHeight="1">
      <x:c r="A76" s="10" t="str">
        <x:v>LK01-043-01</x:v>
      </x:c>
      <x:c r="B76" s="10" t="str">
        <x:v>蓝盖刻度壶</x:v>
      </x:c>
      <x:c r="C76" s="10" t="str">
        <x:v>supported</x:v>
      </x:c>
      <x:c r="D76" s="18" t="n">
        <x:v>9.55</x:v>
      </x:c>
      <x:c r="E76" s="18" t="n">
        <x:v>6.35</x:v>
      </x:c>
      <x:c r="F76" s="18" t="n">
        <x:v>0.805375</x:v>
      </x:c>
      <x:c r="G76" s="10" t="str">
        <x:v>LK01-034-01</x:v>
      </x:c>
      <x:c r="H76" s="10" t="str">
        <x:v>0, -1</x:v>
      </x:c>
      <x:c r="I76" s="10" t="str">
        <x:v>固定/承托</x:v>
      </x:c>
      <x:c r="J76" s="10" t="str">
        <x:v>本案尺寸为预设，现场实测后复核；厂家实际重量、固定件与安装净距</x:v>
      </x:c>
      <x:c r="K76" s="10" t="str">
        <x:v>lk-bom-43</x:v>
      </x:c>
    </x:row>
    <x:row r="77" ht="64" customHeight="1">
      <x:c r="A77" s="10" t="str">
        <x:v>LK01-031-01</x:v>
      </x:c>
      <x:c r="B77" s="10" t="str">
        <x:v>双槽清洗台</x:v>
      </x:c>
      <x:c r="C77" s="10" t="str">
        <x:v>floor</x:v>
      </x:c>
      <x:c r="D77" s="18" t="n">
        <x:v>9.5</x:v>
      </x:c>
      <x:c r="E77" s="18" t="n">
        <x:v>10.1</x:v>
      </x:c>
      <x:c r="F77" s="18" t="n">
        <x:v>0</x:v>
      </x:c>
      <x:c r="G77" s="10" t="str"/>
      <x:c r="H77" s="10" t="str">
        <x:v>-1, 0</x:v>
      </x:c>
      <x:c r="I77" s="10" t="str">
        <x:v>给水/排水</x:v>
      </x:c>
      <x:c r="J77" s="10" t="str">
        <x:v>本案尺寸为预设，现场实测后复核；厂家实际重量、固定件与安装净距；给水过滤、排水存水弯、管径及检修阀位置</x:v>
      </x:c>
      <x:c r="K77" s="10" t="str">
        <x:v>lk-bom-31</x:v>
      </x:c>
    </x:row>
    <x:row r="78" ht="64" customHeight="1">
      <x:c r="A78" s="10" t="str">
        <x:v>LK01-032-01</x:v>
      </x:c>
      <x:c r="B78" s="10" t="str">
        <x:v>冷热鹅颈龙头</x:v>
      </x:c>
      <x:c r="C78" s="10" t="str">
        <x:v>supported</x:v>
      </x:c>
      <x:c r="D78" s="18" t="n">
        <x:v>9.76</x:v>
      </x:c>
      <x:c r="E78" s="18" t="n">
        <x:v>9.8</x:v>
      </x:c>
      <x:c r="F78" s="18" t="n">
        <x:v>0.762875</x:v>
      </x:c>
      <x:c r="G78" s="10" t="str"/>
      <x:c r="H78" s="10" t="str">
        <x:v>-1, 0</x:v>
      </x:c>
      <x:c r="I78" s="10" t="str">
        <x:v>给水/排水</x:v>
      </x:c>
      <x:c r="J78" s="10" t="str">
        <x:v>本案尺寸为预设，现场实测后复核；厂家实际重量、固定件与安装净距；给水过滤、排水存水弯、管径及检修阀位置</x:v>
      </x:c>
      <x:c r="K78" s="10" t="str">
        <x:v>lk-bom-32</x:v>
      </x:c>
    </x:row>
    <x:row r="79" ht="64" customHeight="1">
      <x:c r="A79" s="10" t="str">
        <x:v>LK01-033-01</x:v>
      </x:c>
      <x:c r="B79" s="10" t="str">
        <x:v>净水鹅颈龙头</x:v>
      </x:c>
      <x:c r="C79" s="10" t="str">
        <x:v>supported</x:v>
      </x:c>
      <x:c r="D79" s="18" t="n">
        <x:v>9.76</x:v>
      </x:c>
      <x:c r="E79" s="18" t="n">
        <x:v>10.4</x:v>
      </x:c>
      <x:c r="F79" s="18" t="n">
        <x:v>0.762875</x:v>
      </x:c>
      <x:c r="G79" s="10" t="str"/>
      <x:c r="H79" s="10" t="str">
        <x:v>-1, 0</x:v>
      </x:c>
      <x:c r="I79" s="10" t="str">
        <x:v>给水/排水</x:v>
      </x:c>
      <x:c r="J79" s="10" t="str">
        <x:v>本案尺寸为预设，现场实测后复核；厂家实际重量、固定件与安装净距；给水过滤、排水存水弯、管径及检修阀位置</x:v>
      </x:c>
      <x:c r="K79" s="10" t="str">
        <x:v>lk-bom-33</x:v>
      </x:c>
    </x:row>
    <x:row r="80" ht="64" customHeight="1">
      <x:c r="A80" s="10" t="str">
        <x:v>LK01-035-04</x:v>
      </x:c>
      <x:c r="B80" s="10" t="str">
        <x:v>吧台柜体模块</x:v>
      </x:c>
      <x:c r="C80" s="10" t="str">
        <x:v>floor</x:v>
      </x:c>
      <x:c r="D80" s="18" t="n">
        <x:v>6.55</x:v>
      </x:c>
      <x:c r="E80" s="18" t="n">
        <x:v>12.2</x:v>
      </x:c>
      <x:c r="F80" s="18" t="n">
        <x:v>0</x:v>
      </x:c>
      <x:c r="G80" s="10" t="str"/>
      <x:c r="H80" s="10" t="str">
        <x:v>1, 0</x:v>
      </x:c>
      <x:c r="I80" s="10" t="str">
        <x:v>固定/承托</x:v>
      </x:c>
      <x:c r="J80" s="10" t="str">
        <x:v>本案尺寸为预设，现场实测后复核；厂家实际重量、固定件与安装净距</x:v>
      </x:c>
      <x:c r="K80" s="10" t="str">
        <x:v>lk-bom-35</x:v>
      </x:c>
    </x:row>
    <x:row r="81" ht="64" customHeight="1">
      <x:c r="A81" s="10" t="str">
        <x:v>LK01-035-05</x:v>
      </x:c>
      <x:c r="B81" s="10" t="str">
        <x:v>吧台柜体模块</x:v>
      </x:c>
      <x:c r="C81" s="10" t="str">
        <x:v>floor</x:v>
      </x:c>
      <x:c r="D81" s="18" t="n">
        <x:v>6.55</x:v>
      </x:c>
      <x:c r="E81" s="18" t="n">
        <x:v>13.2</x:v>
      </x:c>
      <x:c r="F81" s="18" t="n">
        <x:v>0</x:v>
      </x:c>
      <x:c r="G81" s="10" t="str"/>
      <x:c r="H81" s="10" t="str">
        <x:v>1, 0</x:v>
      </x:c>
      <x:c r="I81" s="10" t="str">
        <x:v>固定/承托</x:v>
      </x:c>
      <x:c r="J81" s="10" t="str">
        <x:v>本案尺寸为预设，现场实测后复核；厂家实际重量、固定件与安装净距</x:v>
      </x:c>
      <x:c r="K81" s="10" t="str">
        <x:v>lk-bom-35</x:v>
      </x:c>
    </x:row>
    <x:row r="82" ht="64" customHeight="1">
      <x:c r="A82" s="10" t="str">
        <x:v>LK01-035-06</x:v>
      </x:c>
      <x:c r="B82" s="10" t="str">
        <x:v>吧台柜体模块</x:v>
      </x:c>
      <x:c r="C82" s="10" t="str">
        <x:v>floor</x:v>
      </x:c>
      <x:c r="D82" s="18" t="n">
        <x:v>6.55</x:v>
      </x:c>
      <x:c r="E82" s="18" t="n">
        <x:v>14.2</x:v>
      </x:c>
      <x:c r="F82" s="18" t="n">
        <x:v>0</x:v>
      </x:c>
      <x:c r="G82" s="10" t="str"/>
      <x:c r="H82" s="10" t="str">
        <x:v>1, 0</x:v>
      </x:c>
      <x:c r="I82" s="10" t="str">
        <x:v>固定/承托</x:v>
      </x:c>
      <x:c r="J82" s="10" t="str">
        <x:v>本案尺寸为预设，现场实测后复核；厂家实际重量、固定件与安装净距</x:v>
      </x:c>
      <x:c r="K82" s="10" t="str">
        <x:v>lk-bom-35</x:v>
      </x:c>
    </x:row>
    <x:row r="83" ht="64" customHeight="1">
      <x:c r="A83" s="10" t="str">
        <x:v>LK01-036-04</x:v>
      </x:c>
      <x:c r="B83" s="10" t="str">
        <x:v>独立取餐台面模块</x:v>
      </x:c>
      <x:c r="C83" s="10" t="str">
        <x:v>supported</x:v>
      </x:c>
      <x:c r="D83" s="18" t="n">
        <x:v>6.55</x:v>
      </x:c>
      <x:c r="E83" s="18" t="n">
        <x:v>12.2</x:v>
      </x:c>
      <x:c r="F83" s="18" t="n">
        <x:v>0.9</x:v>
      </x:c>
      <x:c r="G83" s="10" t="str"/>
      <x:c r="H83" s="10" t="str">
        <x:v>1, 0</x:v>
      </x:c>
      <x:c r="I83" s="10" t="str">
        <x:v>固定/承托</x:v>
      </x:c>
      <x:c r="J83" s="10" t="str">
        <x:v>本案尺寸为预设，现场实测后复核；厂家实际重量、固定件与安装净距</x:v>
      </x:c>
      <x:c r="K83" s="10" t="str">
        <x:v>lk-bom-36</x:v>
      </x:c>
    </x:row>
    <x:row r="84" ht="64" customHeight="1">
      <x:c r="A84" s="10" t="str">
        <x:v>LK01-036-05</x:v>
      </x:c>
      <x:c r="B84" s="10" t="str">
        <x:v>独立取餐台面模块</x:v>
      </x:c>
      <x:c r="C84" s="10" t="str">
        <x:v>supported</x:v>
      </x:c>
      <x:c r="D84" s="18" t="n">
        <x:v>6.55</x:v>
      </x:c>
      <x:c r="E84" s="18" t="n">
        <x:v>13.2</x:v>
      </x:c>
      <x:c r="F84" s="18" t="n">
        <x:v>0.9</x:v>
      </x:c>
      <x:c r="G84" s="10" t="str"/>
      <x:c r="H84" s="10" t="str">
        <x:v>1, 0</x:v>
      </x:c>
      <x:c r="I84" s="10" t="str">
        <x:v>固定/承托</x:v>
      </x:c>
      <x:c r="J84" s="10" t="str">
        <x:v>本案尺寸为预设，现场实测后复核；厂家实际重量、固定件与安装净距</x:v>
      </x:c>
      <x:c r="K84" s="10" t="str">
        <x:v>lk-bom-36</x:v>
      </x:c>
    </x:row>
    <x:row r="85" ht="64" customHeight="1">
      <x:c r="A85" s="10" t="str">
        <x:v>LK01-036-06</x:v>
      </x:c>
      <x:c r="B85" s="10" t="str">
        <x:v>独立取餐台面模块</x:v>
      </x:c>
      <x:c r="C85" s="10" t="str">
        <x:v>supported</x:v>
      </x:c>
      <x:c r="D85" s="18" t="n">
        <x:v>6.55</x:v>
      </x:c>
      <x:c r="E85" s="18" t="n">
        <x:v>14.2</x:v>
      </x:c>
      <x:c r="F85" s="18" t="n">
        <x:v>0.9</x:v>
      </x:c>
      <x:c r="G85" s="10" t="str"/>
      <x:c r="H85" s="10" t="str">
        <x:v>1, 0</x:v>
      </x:c>
      <x:c r="I85" s="10" t="str">
        <x:v>固定/承托</x:v>
      </x:c>
      <x:c r="J85" s="10" t="str">
        <x:v>本案尺寸为预设，现场实测后复核；厂家实际重量、固定件与安装净距</x:v>
      </x:c>
      <x:c r="K85" s="10" t="str">
        <x:v>lk-bom-36</x:v>
      </x:c>
    </x:row>
    <x:row r="86" ht="64" customHeight="1">
      <x:c r="A86" s="10" t="str">
        <x:v>LK01-041-01</x:v>
      </x:c>
      <x:c r="B86" s="10" t="str">
        <x:v>台上双层架</x:v>
      </x:c>
      <x:c r="C86" s="10" t="str">
        <x:v>supported</x:v>
      </x:c>
      <x:c r="D86" s="18" t="n">
        <x:v>6.55</x:v>
      </x:c>
      <x:c r="E86" s="18" t="n">
        <x:v>12.2</x:v>
      </x:c>
      <x:c r="F86" s="18" t="n">
        <x:v>0.927</x:v>
      </x:c>
      <x:c r="G86" s="10" t="str"/>
      <x:c r="H86" s="10" t="str">
        <x:v>1, 0</x:v>
      </x:c>
      <x:c r="I86" s="10" t="str">
        <x:v>固定/承托</x:v>
      </x:c>
      <x:c r="J86" s="10" t="str">
        <x:v>本案尺寸为预设，现场实测后复核；厂家实际重量、固定件与安装净距</x:v>
      </x:c>
      <x:c r="K86" s="10" t="str">
        <x:v>lk-bom-41</x:v>
      </x:c>
    </x:row>
    <x:row r="87" ht="64" customHeight="1">
      <x:c r="A87" s="10" t="str">
        <x:v>LK01-042-01</x:v>
      </x:c>
      <x:c r="B87" s="10" t="str">
        <x:v>透明备料箱</x:v>
      </x:c>
      <x:c r="C87" s="10" t="str">
        <x:v>supported</x:v>
      </x:c>
      <x:c r="D87" s="18" t="n">
        <x:v>6.55</x:v>
      </x:c>
      <x:c r="E87" s="18" t="n">
        <x:v>13.149999999999999</x:v>
      </x:c>
      <x:c r="F87" s="18" t="n">
        <x:v>0.927</x:v>
      </x:c>
      <x:c r="G87" s="10" t="str"/>
      <x:c r="H87" s="10" t="str">
        <x:v>1, 0</x:v>
      </x:c>
      <x:c r="I87" s="10" t="str">
        <x:v>固定/承托</x:v>
      </x:c>
      <x:c r="J87" s="10" t="str">
        <x:v>本案尺寸为预设，现场实测后复核；厂家实际重量、固定件与安装净距</x:v>
      </x:c>
      <x:c r="K87" s="10" t="str">
        <x:v>lk-bom-42</x:v>
      </x:c>
    </x:row>
    <x:row r="88" ht="64" customHeight="1">
      <x:c r="A88" s="10" t="str">
        <x:v>LK01-044-01</x:v>
      </x:c>
      <x:c r="B88" s="10" t="str">
        <x:v>透明饮品桶</x:v>
      </x:c>
      <x:c r="C88" s="10" t="str">
        <x:v>supported</x:v>
      </x:c>
      <x:c r="D88" s="18" t="n">
        <x:v>6.55</x:v>
      </x:c>
      <x:c r="E88" s="18" t="n">
        <x:v>13.7</x:v>
      </x:c>
      <x:c r="F88" s="18" t="n">
        <x:v>0.927</x:v>
      </x:c>
      <x:c r="G88" s="10" t="str"/>
      <x:c r="H88" s="10" t="str">
        <x:v>1, 0</x:v>
      </x:c>
      <x:c r="I88" s="10" t="str">
        <x:v>固定/承托</x:v>
      </x:c>
      <x:c r="J88" s="10" t="str">
        <x:v>本案尺寸为预设，现场实测后复核；厂家实际重量、固定件与安装净距</x:v>
      </x:c>
      <x:c r="K88" s="10" t="str">
        <x:v>lk-bom-44</x:v>
      </x:c>
    </x:row>
    <x:row r="89" ht="64" customHeight="1">
      <x:c r="A89" s="10" t="str">
        <x:v>LK01-049-01</x:v>
      </x:c>
      <x:c r="B89" s="10" t="str">
        <x:v>透明三抽屉收纳盒</x:v>
      </x:c>
      <x:c r="C89" s="10" t="str">
        <x:v>supported</x:v>
      </x:c>
      <x:c r="D89" s="18" t="n">
        <x:v>6.55</x:v>
      </x:c>
      <x:c r="E89" s="18" t="n">
        <x:v>14.2</x:v>
      </x:c>
      <x:c r="F89" s="18" t="n">
        <x:v>0.927</x:v>
      </x:c>
      <x:c r="G89" s="10" t="str"/>
      <x:c r="H89" s="10" t="str">
        <x:v>1, 0</x:v>
      </x:c>
      <x:c r="I89" s="10" t="str">
        <x:v>固定/承托</x:v>
      </x:c>
      <x:c r="J89" s="10" t="str">
        <x:v>本案尺寸为预设，现场实测后复核；厂家实际重量、固定件与安装净距</x:v>
      </x:c>
      <x:c r="K89" s="10" t="str">
        <x:v>lk-bom-49</x:v>
      </x:c>
    </x:row>
    <x:row r="90" ht="64" customHeight="1">
      <x:c r="A90" s="10" t="str">
        <x:v>LK01-045-01</x:v>
      </x:c>
      <x:c r="B90" s="10" t="str">
        <x:v>带盖份数盒</x:v>
      </x:c>
      <x:c r="C90" s="10" t="str">
        <x:v>supported</x:v>
      </x:c>
      <x:c r="D90" s="18" t="n">
        <x:v>6.6000000000000005</x:v>
      </x:c>
      <x:c r="E90" s="18" t="n">
        <x:v>11.879999999999999</x:v>
      </x:c>
      <x:c r="F90" s="18" t="n">
        <x:v>1.342125</x:v>
      </x:c>
      <x:c r="G90" s="10" t="str"/>
      <x:c r="H90" s="10" t="str">
        <x:v>1, 0</x:v>
      </x:c>
      <x:c r="I90" s="10" t="str">
        <x:v>固定/承托</x:v>
      </x:c>
      <x:c r="J90" s="10" t="str">
        <x:v>本案尺寸为预设，现场实测后复核；厂家实际重量、固定件与安装净距</x:v>
      </x:c>
      <x:c r="K90" s="10" t="str">
        <x:v>lk-bom-45</x:v>
      </x:c>
    </x:row>
    <x:row r="91" ht="64" customHeight="1">
      <x:c r="A91" s="10" t="str">
        <x:v>LK01-046-01</x:v>
      </x:c>
      <x:c r="B91" s="10" t="str">
        <x:v>挤酱瓶</x:v>
      </x:c>
      <x:c r="C91" s="10" t="str">
        <x:v>supported</x:v>
      </x:c>
      <x:c r="D91" s="18" t="n">
        <x:v>6.6000000000000005</x:v>
      </x:c>
      <x:c r="E91" s="18" t="n">
        <x:v>12.149999999999999</x:v>
      </x:c>
      <x:c r="F91" s="18" t="n">
        <x:v>1.342125</x:v>
      </x:c>
      <x:c r="G91" s="10" t="str"/>
      <x:c r="H91" s="10" t="str">
        <x:v>1, 0</x:v>
      </x:c>
      <x:c r="I91" s="10" t="str">
        <x:v>固定/承托</x:v>
      </x:c>
      <x:c r="J91" s="10" t="str">
        <x:v>本案尺寸为预设，现场实测后复核；厂家实际重量、固定件与安装净距</x:v>
      </x:c>
      <x:c r="K91" s="10" t="str">
        <x:v>lk-bom-46</x:v>
      </x:c>
    </x:row>
    <x:row r="92" ht="64" customHeight="1">
      <x:c r="A92" s="10" t="str">
        <x:v>LK01-047-01</x:v>
      </x:c>
      <x:c r="B92" s="10" t="str">
        <x:v>金属撒粉罐</x:v>
      </x:c>
      <x:c r="C92" s="10" t="str">
        <x:v>supported</x:v>
      </x:c>
      <x:c r="D92" s="18" t="n">
        <x:v>6.6000000000000005</x:v>
      </x:c>
      <x:c r="E92" s="18" t="n">
        <x:v>12.35</x:v>
      </x:c>
      <x:c r="F92" s="18" t="n">
        <x:v>1.342125</x:v>
      </x:c>
      <x:c r="G92" s="10" t="str"/>
      <x:c r="H92" s="10" t="str">
        <x:v>1, 0</x:v>
      </x:c>
      <x:c r="I92" s="10" t="str">
        <x:v>固定/承托</x:v>
      </x:c>
      <x:c r="J92" s="10" t="str">
        <x:v>本案尺寸为预设，现场实测后复核；厂家实际重量、固定件与安装净距</x:v>
      </x:c>
      <x:c r="K92" s="10" t="str">
        <x:v>lk-bom-47</x:v>
      </x:c>
    </x:row>
    <x:row r="93" ht="64" customHeight="1">
      <x:c r="A93" s="10" t="str">
        <x:v>LK01-054-01</x:v>
      </x:c>
      <x:c r="B93" s="10" t="str">
        <x:v>脚踏垃圾桶</x:v>
      </x:c>
      <x:c r="C93" s="10" t="str">
        <x:v>floor</x:v>
      </x:c>
      <x:c r="D93" s="18" t="n">
        <x:v>9.55</x:v>
      </x:c>
      <x:c r="E93" s="18" t="n">
        <x:v>11.55</x:v>
      </x:c>
      <x:c r="F93" s="18" t="n">
        <x:v>0</x:v>
      </x:c>
      <x:c r="G93" s="10" t="str"/>
      <x:c r="H93" s="10" t="str">
        <x:v>0, -1</x:v>
      </x:c>
      <x:c r="I93" s="10" t="str">
        <x:v>固定/承托</x:v>
      </x:c>
      <x:c r="J93" s="10" t="str">
        <x:v>本案尺寸为预设，现场实测后复核；厂家实际重量、固定件与安装净距</x:v>
      </x:c>
      <x:c r="K93" s="10" t="str">
        <x:v>lk-bom-54</x:v>
      </x:c>
    </x:row>
    <x:row r="94" ht="64" customHeight="1">
      <x:c r="A94" s="10" t="str">
        <x:v>LK01-055-01</x:v>
      </x:c>
      <x:c r="B94" s="10" t="str">
        <x:v>塑料水桶</x:v>
      </x:c>
      <x:c r="C94" s="10" t="str">
        <x:v>floor</x:v>
      </x:c>
      <x:c r="D94" s="18" t="n">
        <x:v>9.5</x:v>
      </x:c>
      <x:c r="E94" s="18" t="n">
        <x:v>12.1</x:v>
      </x:c>
      <x:c r="F94" s="18" t="n">
        <x:v>0</x:v>
      </x:c>
      <x:c r="G94" s="10" t="str"/>
      <x:c r="H94" s="10" t="str">
        <x:v>0, -1</x:v>
      </x:c>
      <x:c r="I94" s="10" t="str">
        <x:v>固定/承托</x:v>
      </x:c>
      <x:c r="J94" s="10" t="str">
        <x:v>本案尺寸为预设，现场实测后复核；厂家实际重量、固定件与安装净距</x:v>
      </x:c>
      <x:c r="K94" s="10" t="str">
        <x:v>lk-bom-55</x:v>
      </x:c>
    </x:row>
    <x:row r="95" ht="64" customHeight="1">
      <x:c r="A95" s="10" t="str">
        <x:v>LK01-080-01</x:v>
      </x:c>
      <x:c r="B95" s="10" t="str">
        <x:v>金属开口垃圾桶</x:v>
      </x:c>
      <x:c r="C95" s="10" t="str">
        <x:v>floor</x:v>
      </x:c>
      <x:c r="D95" s="18" t="n">
        <x:v>9.35</x:v>
      </x:c>
      <x:c r="E95" s="18" t="n">
        <x:v>3.5</x:v>
      </x:c>
      <x:c r="F95" s="18" t="n">
        <x:v>0</x:v>
      </x:c>
      <x:c r="G95" s="10" t="str"/>
      <x:c r="H95" s="10" t="str">
        <x:v>0, -1</x:v>
      </x:c>
      <x:c r="I95" s="10" t="str">
        <x:v>固定/承托</x:v>
      </x:c>
      <x:c r="J95" s="10" t="str">
        <x:v>本案尺寸为预设，现场实测后复核；厂家实际重量、固定件与安装净距</x:v>
      </x:c>
      <x:c r="K95" s="10" t="str">
        <x:v>lk-bom-80</x:v>
      </x:c>
    </x:row>
    <x:row r="96" ht="64" customHeight="1">
      <x:c r="A96" s="10" t="str">
        <x:v>LK01-035-07</x:v>
      </x:c>
      <x:c r="B96" s="10" t="str">
        <x:v>吧台柜体模块</x:v>
      </x:c>
      <x:c r="C96" s="10" t="str">
        <x:v>floor</x:v>
      </x:c>
      <x:c r="D96" s="18" t="n">
        <x:v>6.55</x:v>
      </x:c>
      <x:c r="E96" s="18" t="n">
        <x:v>10.2</x:v>
      </x:c>
      <x:c r="F96" s="18" t="n">
        <x:v>0</x:v>
      </x:c>
      <x:c r="G96" s="10" t="str"/>
      <x:c r="H96" s="10" t="str">
        <x:v>1, 0</x:v>
      </x:c>
      <x:c r="I96" s="10" t="str">
        <x:v>固定/承托</x:v>
      </x:c>
      <x:c r="J96" s="10" t="str">
        <x:v>本案尺寸为预设，现场实测后复核；厂家实际重量、固定件与安装净距</x:v>
      </x:c>
      <x:c r="K96" s="10" t="str">
        <x:v>lk-bom-35</x:v>
      </x:c>
    </x:row>
    <x:row r="97" ht="64" customHeight="1">
      <x:c r="A97" s="10" t="str">
        <x:v>LK01-036-07</x:v>
      </x:c>
      <x:c r="B97" s="10" t="str">
        <x:v>独立取餐台面模块</x:v>
      </x:c>
      <x:c r="C97" s="10" t="str">
        <x:v>supported</x:v>
      </x:c>
      <x:c r="D97" s="18" t="n">
        <x:v>6.55</x:v>
      </x:c>
      <x:c r="E97" s="18" t="n">
        <x:v>10.2</x:v>
      </x:c>
      <x:c r="F97" s="18" t="n">
        <x:v>0.9</x:v>
      </x:c>
      <x:c r="G97" s="10" t="str"/>
      <x:c r="H97" s="10" t="str">
        <x:v>1, 0</x:v>
      </x:c>
      <x:c r="I97" s="10" t="str">
        <x:v>固定/承托</x:v>
      </x:c>
      <x:c r="J97" s="10" t="str">
        <x:v>本案尺寸为预设，现场实测后复核；厂家实际重量、固定件与安装净距</x:v>
      </x:c>
      <x:c r="K97" s="10" t="str">
        <x:v>lk-bom-36</x:v>
      </x:c>
    </x:row>
    <x:row r="98" ht="64" customHeight="1">
      <x:c r="A98" s="10" t="str">
        <x:v>LK01-035-08</x:v>
      </x:c>
      <x:c r="B98" s="10" t="str">
        <x:v>吧台柜体模块</x:v>
      </x:c>
      <x:c r="C98" s="10" t="str">
        <x:v>floor</x:v>
      </x:c>
      <x:c r="D98" s="18" t="n">
        <x:v>6.55</x:v>
      </x:c>
      <x:c r="E98" s="18" t="n">
        <x:v>11.2</x:v>
      </x:c>
      <x:c r="F98" s="18" t="n">
        <x:v>0</x:v>
      </x:c>
      <x:c r="G98" s="10" t="str"/>
      <x:c r="H98" s="10" t="str">
        <x:v>1, 0</x:v>
      </x:c>
      <x:c r="I98" s="10" t="str">
        <x:v>固定/承托</x:v>
      </x:c>
      <x:c r="J98" s="10" t="str">
        <x:v>本案尺寸为预设，现场实测后复核；厂家实际重量、固定件与安装净距</x:v>
      </x:c>
      <x:c r="K98" s="10" t="str">
        <x:v>lk-bom-35</x:v>
      </x:c>
    </x:row>
    <x:row r="99" ht="64" customHeight="1">
      <x:c r="A99" s="10" t="str">
        <x:v>LK01-036-08</x:v>
      </x:c>
      <x:c r="B99" s="10" t="str">
        <x:v>独立取餐台面模块</x:v>
      </x:c>
      <x:c r="C99" s="10" t="str">
        <x:v>supported</x:v>
      </x:c>
      <x:c r="D99" s="18" t="n">
        <x:v>6.55</x:v>
      </x:c>
      <x:c r="E99" s="18" t="n">
        <x:v>11.2</x:v>
      </x:c>
      <x:c r="F99" s="18" t="n">
        <x:v>0.9</x:v>
      </x:c>
      <x:c r="G99" s="10" t="str"/>
      <x:c r="H99" s="10" t="str">
        <x:v>1, 0</x:v>
      </x:c>
      <x:c r="I99" s="10" t="str">
        <x:v>固定/承托</x:v>
      </x:c>
      <x:c r="J99" s="10" t="str">
        <x:v>本案尺寸为预设，现场实测后复核；厂家实际重量、固定件与安装净距</x:v>
      </x:c>
      <x:c r="K99" s="10" t="str">
        <x:v>lk-bom-36</x:v>
      </x:c>
    </x:row>
    <x:row r="100" ht="64" customHeight="1">
      <x:c r="A100" s="10" t="str">
        <x:v>LK01-066-01</x:v>
      </x:c>
      <x:c r="B100" s="10" t="str">
        <x:v>单杯纸袋</x:v>
      </x:c>
      <x:c r="C100" s="10" t="str">
        <x:v>supported</x:v>
      </x:c>
      <x:c r="D100" s="18" t="n">
        <x:v>6.5</x:v>
      </x:c>
      <x:c r="E100" s="18" t="n">
        <x:v>9.95</x:v>
      </x:c>
      <x:c r="F100" s="18" t="n">
        <x:v>0.927</x:v>
      </x:c>
      <x:c r="G100" s="10" t="str"/>
      <x:c r="H100" s="10" t="str">
        <x:v>0, -1</x:v>
      </x:c>
      <x:c r="I100" s="10" t="str">
        <x:v>固定/承托</x:v>
      </x:c>
      <x:c r="J100" s="10" t="str">
        <x:v>本案尺寸为预设，现场实测后复核；厂家实际重量、固定件与安装净距</x:v>
      </x:c>
      <x:c r="K100" s="10" t="str">
        <x:v>lk-bom-66</x:v>
      </x:c>
    </x:row>
    <x:row r="101" ht="64" customHeight="1">
      <x:c r="A101" s="10" t="str">
        <x:v>LK01-067-01</x:v>
      </x:c>
      <x:c r="B101" s="10" t="str">
        <x:v>双杯纸袋</x:v>
      </x:c>
      <x:c r="C101" s="10" t="str">
        <x:v>supported</x:v>
      </x:c>
      <x:c r="D101" s="18" t="n">
        <x:v>6.5</x:v>
      </x:c>
      <x:c r="E101" s="18" t="n">
        <x:v>10.45</x:v>
      </x:c>
      <x:c r="F101" s="18" t="n">
        <x:v>0.927</x:v>
      </x:c>
      <x:c r="G101" s="10" t="str"/>
      <x:c r="H101" s="10" t="str">
        <x:v>0, -1</x:v>
      </x:c>
      <x:c r="I101" s="10" t="str">
        <x:v>固定/承托</x:v>
      </x:c>
      <x:c r="J101" s="10" t="str">
        <x:v>本案尺寸为预设，现场实测后复核；厂家实际重量、固定件与安装净距</x:v>
      </x:c>
      <x:c r="K101" s="10" t="str">
        <x:v>lk-bom-67</x:v>
      </x:c>
    </x:row>
    <x:row r="102" ht="64" customHeight="1">
      <x:c r="A102" s="10" t="str">
        <x:v>LK01-068-01</x:v>
      </x:c>
      <x:c r="B102" s="10" t="str">
        <x:v>双杯纸浆托</x:v>
      </x:c>
      <x:c r="C102" s="10" t="str">
        <x:v>supported</x:v>
      </x:c>
      <x:c r="D102" s="18" t="n">
        <x:v>6.5</x:v>
      </x:c>
      <x:c r="E102" s="18" t="n">
        <x:v>10.8</x:v>
      </x:c>
      <x:c r="F102" s="18" t="n">
        <x:v>0.927</x:v>
      </x:c>
      <x:c r="G102" s="10" t="str"/>
      <x:c r="H102" s="10" t="str">
        <x:v>0, -1</x:v>
      </x:c>
      <x:c r="I102" s="10" t="str">
        <x:v>固定/承托</x:v>
      </x:c>
      <x:c r="J102" s="10" t="str">
        <x:v>本案尺寸为预设，现场实测后复核；厂家实际重量、固定件与安装净距</x:v>
      </x:c>
      <x:c r="K102" s="10" t="str">
        <x:v>lk-bom-68</x:v>
      </x:c>
    </x:row>
    <x:row r="103" ht="64" customHeight="1">
      <x:c r="A103" s="10" t="str">
        <x:v>LK01-069-01</x:v>
      </x:c>
      <x:c r="B103" s="10" t="str">
        <x:v>四杯纸浆托</x:v>
      </x:c>
      <x:c r="C103" s="10" t="str">
        <x:v>supported</x:v>
      </x:c>
      <x:c r="D103" s="18" t="n">
        <x:v>6.5</x:v>
      </x:c>
      <x:c r="E103" s="18" t="n">
        <x:v>11.25</x:v>
      </x:c>
      <x:c r="F103" s="18" t="n">
        <x:v>0.927</x:v>
      </x:c>
      <x:c r="G103" s="10" t="str"/>
      <x:c r="H103" s="10" t="str">
        <x:v>0, -1</x:v>
      </x:c>
      <x:c r="I103" s="10" t="str">
        <x:v>固定/承托</x:v>
      </x:c>
      <x:c r="J103" s="10" t="str">
        <x:v>本案尺寸为预设，现场实测后复核；厂家实际重量、固定件与安装净距</x:v>
      </x:c>
      <x:c r="K103" s="10" t="str">
        <x:v>lk-bom-69</x:v>
      </x:c>
    </x:row>
    <x:row r="104" ht="64" customHeight="1">
      <x:c r="A104" s="10" t="str">
        <x:v>LK01-052-01</x:v>
      </x:c>
      <x:c r="B104" s="10" t="str">
        <x:v>胶带切割器</x:v>
      </x:c>
      <x:c r="C104" s="10" t="str">
        <x:v>supported</x:v>
      </x:c>
      <x:c r="D104" s="18" t="n">
        <x:v>6.55</x:v>
      </x:c>
      <x:c r="E104" s="18" t="n">
        <x:v>11.55</x:v>
      </x:c>
      <x:c r="F104" s="18" t="n">
        <x:v>0.927</x:v>
      </x:c>
      <x:c r="G104" s="10" t="str"/>
      <x:c r="H104" s="10" t="str">
        <x:v>0, -1</x:v>
      </x:c>
      <x:c r="I104" s="10" t="str">
        <x:v>固定/承托</x:v>
      </x:c>
      <x:c r="J104" s="10" t="str">
        <x:v>本案尺寸为预设，现场实测后复核；厂家实际重量、固定件与安装净距</x:v>
      </x:c>
      <x:c r="K104" s="10" t="str">
        <x:v>lk-bom-52</x:v>
      </x:c>
    </x:row>
    <x:row r="105" ht="64" customHeight="1">
      <x:c r="A105" s="10" t="str">
        <x:v>LK01-021-01</x:v>
      </x:c>
      <x:c r="B105" s="10" t="str">
        <x:v>横向菜单屏</x:v>
      </x:c>
      <x:c r="C105" s="10" t="str">
        <x:v>ceiling</x:v>
      </x:c>
      <x:c r="D105" s="18" t="n">
        <x:v>7</x:v>
      </x:c>
      <x:c r="E105" s="18" t="n">
        <x:v>7.92</x:v>
      </x:c>
      <x:c r="F105" s="18" t="n">
        <x:v>2.35</x:v>
      </x:c>
      <x:c r="G105" s="10" t="str"/>
      <x:c r="H105" s="10" t="str">
        <x:v>0, -1</x:v>
      </x:c>
      <x:c r="I105" s="10" t="str">
        <x:v>供电/弱电</x:v>
      </x:c>
      <x:c r="J105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05" s="10" t="str">
        <x:v>lk-bom-21</x:v>
      </x:c>
    </x:row>
    <x:row r="106" ht="64" customHeight="1">
      <x:c r="A106" s="10" t="str">
        <x:v>LK01-021-02</x:v>
      </x:c>
      <x:c r="B106" s="10" t="str">
        <x:v>横向菜单屏</x:v>
      </x:c>
      <x:c r="C106" s="10" t="str">
        <x:v>ceiling</x:v>
      </x:c>
      <x:c r="D106" s="18" t="n">
        <x:v>8.1</x:v>
      </x:c>
      <x:c r="E106" s="18" t="n">
        <x:v>7.92</x:v>
      </x:c>
      <x:c r="F106" s="18" t="n">
        <x:v>2.35</x:v>
      </x:c>
      <x:c r="G106" s="10" t="str"/>
      <x:c r="H106" s="10" t="str">
        <x:v>0, -1</x:v>
      </x:c>
      <x:c r="I106" s="10" t="str">
        <x:v>供电/弱电</x:v>
      </x:c>
      <x:c r="J106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06" s="10" t="str">
        <x:v>lk-bom-21</x:v>
      </x:c>
    </x:row>
    <x:row r="107" ht="64" customHeight="1">
      <x:c r="A107" s="10" t="str">
        <x:v>LK01-021-03</x:v>
      </x:c>
      <x:c r="B107" s="10" t="str">
        <x:v>横向菜单屏</x:v>
      </x:c>
      <x:c r="C107" s="10" t="str">
        <x:v>ceiling</x:v>
      </x:c>
      <x:c r="D107" s="18" t="n">
        <x:v>9.2</x:v>
      </x:c>
      <x:c r="E107" s="18" t="n">
        <x:v>7.92</x:v>
      </x:c>
      <x:c r="F107" s="18" t="n">
        <x:v>2.35</x:v>
      </x:c>
      <x:c r="G107" s="10" t="str"/>
      <x:c r="H107" s="10" t="str">
        <x:v>0, -1</x:v>
      </x:c>
      <x:c r="I107" s="10" t="str">
        <x:v>供电/弱电</x:v>
      </x:c>
      <x:c r="J107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07" s="10" t="str">
        <x:v>lk-bom-21</x:v>
      </x:c>
    </x:row>
    <x:row r="108" ht="64" customHeight="1">
      <x:c r="A108" s="10" t="str">
        <x:v>LK01-013-01</x:v>
      </x:c>
      <x:c r="B108" s="10" t="str">
        <x:v>吊装发光字牌</x:v>
      </x:c>
      <x:c r="C108" s="10" t="str">
        <x:v>ceiling</x:v>
      </x:c>
      <x:c r="D108" s="18" t="n">
        <x:v>7.6</x:v>
      </x:c>
      <x:c r="E108" s="18" t="n">
        <x:v>4.85</x:v>
      </x:c>
      <x:c r="F108" s="18" t="n">
        <x:v>2.8</x:v>
      </x:c>
      <x:c r="G108" s="10" t="str"/>
      <x:c r="H108" s="10" t="str">
        <x:v>0, -1</x:v>
      </x:c>
      <x:c r="I108" s="10" t="str">
        <x:v>固定/承托</x:v>
      </x:c>
      <x:c r="J108" s="10" t="str">
        <x:v>本案尺寸为预设，现场实测后复核；厂家实际重量、固定件与安装净距；核实实体基层承载、抗拔与防坠，不按模型吊杆承载计算</x:v>
      </x:c>
      <x:c r="K108" s="10" t="str">
        <x:v>lk-bom-13</x:v>
      </x:c>
    </x:row>
    <x:row r="109" ht="64" customHeight="1">
      <x:c r="A109" s="10" t="str">
        <x:v>LK01-014-01</x:v>
      </x:c>
      <x:c r="B109" s="10" t="str">
        <x:v>蓝色吊装横杆模块</x:v>
      </x:c>
      <x:c r="C109" s="10" t="str">
        <x:v>ceiling</x:v>
      </x:c>
      <x:c r="D109" s="18" t="n">
        <x:v>7.2</x:v>
      </x:c>
      <x:c r="E109" s="18" t="n">
        <x:v>4.85</x:v>
      </x:c>
      <x:c r="F109" s="18" t="n">
        <x:v>3.1</x:v>
      </x:c>
      <x:c r="G109" s="10" t="str"/>
      <x:c r="H109" s="10" t="str">
        <x:v>0, -1</x:v>
      </x:c>
      <x:c r="I109" s="10" t="str">
        <x:v>固定/承托</x:v>
      </x:c>
      <x:c r="J109" s="10" t="str">
        <x:v>本案尺寸为预设，现场实测后复核；厂家实际重量、固定件与安装净距；核实实体基层承载、抗拔与防坠，不按模型吊杆承载计算</x:v>
      </x:c>
      <x:c r="K109" s="10" t="str">
        <x:v>lk-bom-14</x:v>
      </x:c>
    </x:row>
    <x:row r="110" ht="64" customHeight="1">
      <x:c r="A110" s="10" t="str">
        <x:v>LK01-014-02</x:v>
      </x:c>
      <x:c r="B110" s="10" t="str">
        <x:v>蓝色吊装横杆模块</x:v>
      </x:c>
      <x:c r="C110" s="10" t="str">
        <x:v>ceiling</x:v>
      </x:c>
      <x:c r="D110" s="18" t="n">
        <x:v>8.2</x:v>
      </x:c>
      <x:c r="E110" s="18" t="n">
        <x:v>4.85</x:v>
      </x:c>
      <x:c r="F110" s="18" t="n">
        <x:v>3.1</x:v>
      </x:c>
      <x:c r="G110" s="10" t="str"/>
      <x:c r="H110" s="10" t="str">
        <x:v>0, -1</x:v>
      </x:c>
      <x:c r="I110" s="10" t="str">
        <x:v>固定/承托</x:v>
      </x:c>
      <x:c r="J110" s="10" t="str">
        <x:v>本案尺寸为预设，现场实测后复核；厂家实际重量、固定件与安装净距；核实实体基层承载、抗拔与防坠，不按模型吊杆承载计算</x:v>
      </x:c>
      <x:c r="K110" s="10" t="str">
        <x:v>lk-bom-14</x:v>
      </x:c>
    </x:row>
    <x:row r="111" ht="64" customHeight="1">
      <x:c r="A111" s="10" t="str">
        <x:v>LK01-015-01</x:v>
      </x:c>
      <x:c r="B111" s="10" t="str">
        <x:v>十幅咖啡画组</x:v>
      </x:c>
      <x:c r="C111" s="10" t="str">
        <x:v>wall</x:v>
      </x:c>
      <x:c r="D111" s="18" t="n">
        <x:v>0.19</x:v>
      </x:c>
      <x:c r="E111" s="18" t="n">
        <x:v>11.35</x:v>
      </x:c>
      <x:c r="F111" s="18" t="n">
        <x:v>1.25</x:v>
      </x:c>
      <x:c r="G111" s="10" t="str"/>
      <x:c r="H111" s="10" t="str">
        <x:v>1, 0</x:v>
      </x:c>
      <x:c r="I111" s="10" t="str">
        <x:v>固定/承托</x:v>
      </x:c>
      <x:c r="J111" s="10" t="str">
        <x:v>本案尺寸为预设，现场实测后复核；厂家实际重量、固定件与安装净距；核实实体基层承载、抗拔与防坠，不按模型吊杆承载计算</x:v>
      </x:c>
      <x:c r="K111" s="10" t="str">
        <x:v>lk-bom-15</x:v>
      </x:c>
    </x:row>
    <x:row r="112" ht="64" customHeight="1">
      <x:c r="A112" s="10" t="str">
        <x:v>LK01-016-01</x:v>
      </x:c>
      <x:c r="B112" s="10" t="str">
        <x:v>木纹英文装饰牌</x:v>
      </x:c>
      <x:c r="C112" s="10" t="str">
        <x:v>wall</x:v>
      </x:c>
      <x:c r="D112" s="18" t="n">
        <x:v>4.35</x:v>
      </x:c>
      <x:c r="E112" s="18" t="n">
        <x:v>14.83</x:v>
      </x:c>
      <x:c r="F112" s="18" t="n">
        <x:v>1.6</x:v>
      </x:c>
      <x:c r="G112" s="10" t="str"/>
      <x:c r="H112" s="10" t="str">
        <x:v>0, -1</x:v>
      </x:c>
      <x:c r="I112" s="10" t="str">
        <x:v>固定/承托</x:v>
      </x:c>
      <x:c r="J112" s="10" t="str">
        <x:v>本案尺寸为预设，现场实测后复核；厂家实际重量、固定件与安装净距；核实实体基层承载、抗拔与防坠，不按模型吊杆承载计算</x:v>
      </x:c>
      <x:c r="K112" s="10" t="str">
        <x:v>lk-bom-16</x:v>
      </x:c>
    </x:row>
    <x:row r="113" ht="64" customHeight="1">
      <x:c r="A113" s="10" t="str">
        <x:v>LK01-017-01</x:v>
      </x:c>
      <x:c r="B113" s="10" t="str">
        <x:v>人像广告立牌</x:v>
      </x:c>
      <x:c r="C113" s="10" t="str">
        <x:v>floor</x:v>
      </x:c>
      <x:c r="D113" s="18" t="n">
        <x:v>9.45</x:v>
      </x:c>
      <x:c r="E113" s="18" t="n">
        <x:v>1.2</x:v>
      </x:c>
      <x:c r="F113" s="18" t="n">
        <x:v>0</x:v>
      </x:c>
      <x:c r="G113" s="10" t="str"/>
      <x:c r="H113" s="10" t="str">
        <x:v>0, -1</x:v>
      </x:c>
      <x:c r="I113" s="10" t="str">
        <x:v>固定/承托</x:v>
      </x:c>
      <x:c r="J113" s="10" t="str">
        <x:v>本案尺寸为预设，现场实测后复核；厂家实际重量、固定件与安装净距</x:v>
      </x:c>
      <x:c r="K113" s="10" t="str">
        <x:v>lk-bom-17</x:v>
      </x:c>
    </x:row>
    <x:row r="114" ht="64" customHeight="1">
      <x:c r="A114" s="10" t="str">
        <x:v>LK01-019-01</x:v>
      </x:c>
      <x:c r="B114" s="10" t="str">
        <x:v>A4价目牌架</x:v>
      </x:c>
      <x:c r="C114" s="10" t="str">
        <x:v>supported</x:v>
      </x:c>
      <x:c r="D114" s="18" t="n">
        <x:v>6.32</x:v>
      </x:c>
      <x:c r="E114" s="18" t="n">
        <x:v>5.02</x:v>
      </x:c>
      <x:c r="F114" s="18" t="n">
        <x:v>0.927</x:v>
      </x:c>
      <x:c r="G114" s="10" t="str"/>
      <x:c r="H114" s="10" t="str">
        <x:v>0, -1</x:v>
      </x:c>
      <x:c r="I114" s="10" t="str">
        <x:v>固定/承托</x:v>
      </x:c>
      <x:c r="J114" s="10" t="str">
        <x:v>本案尺寸为预设，现场实测后复核；厂家实际重量、固定件与安装净距</x:v>
      </x:c>
      <x:c r="K114" s="10" t="str">
        <x:v>lk-bom-19</x:v>
      </x:c>
    </x:row>
    <x:row r="115" ht="64" customHeight="1">
      <x:c r="A115" s="10" t="str">
        <x:v>LK01-020-01</x:v>
      </x:c>
      <x:c r="B115" s="10" t="str">
        <x:v>A4亚克力证照框</x:v>
      </x:c>
      <x:c r="C115" s="10" t="str">
        <x:v>wall</x:v>
      </x:c>
      <x:c r="D115" s="18" t="n">
        <x:v>6.08</x:v>
      </x:c>
      <x:c r="E115" s="18" t="n">
        <x:v>10</x:v>
      </x:c>
      <x:c r="F115" s="18" t="n">
        <x:v>1.5</x:v>
      </x:c>
      <x:c r="G115" s="10" t="str"/>
      <x:c r="H115" s="10" t="str">
        <x:v>1, 0</x:v>
      </x:c>
      <x:c r="I115" s="10" t="str">
        <x:v>固定/承托</x:v>
      </x:c>
      <x:c r="J115" s="10" t="str">
        <x:v>本案尺寸为预设，现场实测后复核；厂家实际重量、固定件与安装净距；核实实体基层承载、抗拔与防坠，不按模型吊杆承载计算</x:v>
      </x:c>
      <x:c r="K115" s="10" t="str">
        <x:v>lk-bom-20</x:v>
      </x:c>
    </x:row>
    <x:row r="116" ht="64" customHeight="1">
      <x:c r="A116" s="10" t="str">
        <x:v>LK01-009-01</x:v>
      </x:c>
      <x:c r="B116" s="10" t="str">
        <x:v>飞碟吊灯</x:v>
      </x:c>
      <x:c r="C116" s="10" t="str">
        <x:v>ceiling</x:v>
      </x:c>
      <x:c r="D116" s="18" t="n">
        <x:v>1.2</x:v>
      </x:c>
      <x:c r="E116" s="18" t="n">
        <x:v>4.6</x:v>
      </x:c>
      <x:c r="F116" s="18" t="n">
        <x:v>2.5</x:v>
      </x:c>
      <x:c r="G116" s="10" t="str"/>
      <x:c r="H116" s="10" t="str">
        <x:v>0, -1</x:v>
      </x:c>
      <x:c r="I116" s="10" t="str">
        <x:v>供电/弱电</x:v>
      </x:c>
      <x:c r="J116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16" s="10" t="str">
        <x:v>lk-bom-9</x:v>
      </x:c>
    </x:row>
    <x:row r="117" ht="64" customHeight="1">
      <x:c r="A117" s="10" t="str">
        <x:v>LK01-009-02</x:v>
      </x:c>
      <x:c r="B117" s="10" t="str">
        <x:v>飞碟吊灯</x:v>
      </x:c>
      <x:c r="C117" s="10" t="str">
        <x:v>ceiling</x:v>
      </x:c>
      <x:c r="D117" s="18" t="n">
        <x:v>4.4</x:v>
      </x:c>
      <x:c r="E117" s="18" t="n">
        <x:v>4.6</x:v>
      </x:c>
      <x:c r="F117" s="18" t="n">
        <x:v>2.5</x:v>
      </x:c>
      <x:c r="G117" s="10" t="str"/>
      <x:c r="H117" s="10" t="str">
        <x:v>0, -1</x:v>
      </x:c>
      <x:c r="I117" s="10" t="str">
        <x:v>供电/弱电</x:v>
      </x:c>
      <x:c r="J117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17" s="10" t="str">
        <x:v>lk-bom-9</x:v>
      </x:c>
    </x:row>
    <x:row r="118" ht="64" customHeight="1">
      <x:c r="A118" s="10" t="str">
        <x:v>LK01-009-03</x:v>
      </x:c>
      <x:c r="B118" s="10" t="str">
        <x:v>飞碟吊灯</x:v>
      </x:c>
      <x:c r="C118" s="10" t="str">
        <x:v>ceiling</x:v>
      </x:c>
      <x:c r="D118" s="18" t="n">
        <x:v>1.2</x:v>
      </x:c>
      <x:c r="E118" s="18" t="n">
        <x:v>7.199999999999999</x:v>
      </x:c>
      <x:c r="F118" s="18" t="n">
        <x:v>2.5</x:v>
      </x:c>
      <x:c r="G118" s="10" t="str"/>
      <x:c r="H118" s="10" t="str">
        <x:v>0, -1</x:v>
      </x:c>
      <x:c r="I118" s="10" t="str">
        <x:v>供电/弱电</x:v>
      </x:c>
      <x:c r="J118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18" s="10" t="str">
        <x:v>lk-bom-9</x:v>
      </x:c>
    </x:row>
    <x:row r="119" ht="64" customHeight="1">
      <x:c r="A119" s="10" t="str">
        <x:v>LK01-009-04</x:v>
      </x:c>
      <x:c r="B119" s="10" t="str">
        <x:v>飞碟吊灯</x:v>
      </x:c>
      <x:c r="C119" s="10" t="str">
        <x:v>ceiling</x:v>
      </x:c>
      <x:c r="D119" s="18" t="n">
        <x:v>4.4</x:v>
      </x:c>
      <x:c r="E119" s="18" t="n">
        <x:v>7.199999999999999</x:v>
      </x:c>
      <x:c r="F119" s="18" t="n">
        <x:v>2.5</x:v>
      </x:c>
      <x:c r="G119" s="10" t="str"/>
      <x:c r="H119" s="10" t="str">
        <x:v>0, -1</x:v>
      </x:c>
      <x:c r="I119" s="10" t="str">
        <x:v>供电/弱电</x:v>
      </x:c>
      <x:c r="J119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19" s="10" t="str">
        <x:v>lk-bom-9</x:v>
      </x:c>
    </x:row>
    <x:row r="120" ht="64" customHeight="1">
      <x:c r="A120" s="10" t="str">
        <x:v>LK01-009-05</x:v>
      </x:c>
      <x:c r="B120" s="10" t="str">
        <x:v>飞碟吊灯</x:v>
      </x:c>
      <x:c r="C120" s="10" t="str">
        <x:v>ceiling</x:v>
      </x:c>
      <x:c r="D120" s="18" t="n">
        <x:v>1.2</x:v>
      </x:c>
      <x:c r="E120" s="18" t="n">
        <x:v>9.799999999999999</x:v>
      </x:c>
      <x:c r="F120" s="18" t="n">
        <x:v>2.5</x:v>
      </x:c>
      <x:c r="G120" s="10" t="str"/>
      <x:c r="H120" s="10" t="str">
        <x:v>0, -1</x:v>
      </x:c>
      <x:c r="I120" s="10" t="str">
        <x:v>供电/弱电</x:v>
      </x:c>
      <x:c r="J120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20" s="10" t="str">
        <x:v>lk-bom-9</x:v>
      </x:c>
    </x:row>
    <x:row r="121" ht="64" customHeight="1">
      <x:c r="A121" s="10" t="str">
        <x:v>LK01-009-06</x:v>
      </x:c>
      <x:c r="B121" s="10" t="str">
        <x:v>飞碟吊灯</x:v>
      </x:c>
      <x:c r="C121" s="10" t="str">
        <x:v>ceiling</x:v>
      </x:c>
      <x:c r="D121" s="18" t="n">
        <x:v>4.4</x:v>
      </x:c>
      <x:c r="E121" s="18" t="n">
        <x:v>9.799999999999999</x:v>
      </x:c>
      <x:c r="F121" s="18" t="n">
        <x:v>2.5</x:v>
      </x:c>
      <x:c r="G121" s="10" t="str"/>
      <x:c r="H121" s="10" t="str">
        <x:v>0, -1</x:v>
      </x:c>
      <x:c r="I121" s="10" t="str">
        <x:v>供电/弱电</x:v>
      </x:c>
      <x:c r="J121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21" s="10" t="str">
        <x:v>lk-bom-9</x:v>
      </x:c>
    </x:row>
    <x:row r="122" ht="64" customHeight="1">
      <x:c r="A122" s="10" t="str">
        <x:v>LK01-009-07</x:v>
      </x:c>
      <x:c r="B122" s="10" t="str">
        <x:v>飞碟吊灯</x:v>
      </x:c>
      <x:c r="C122" s="10" t="str">
        <x:v>ceiling</x:v>
      </x:c>
      <x:c r="D122" s="18" t="n">
        <x:v>1.5</x:v>
      </x:c>
      <x:c r="E122" s="18" t="n">
        <x:v>11.45</x:v>
      </x:c>
      <x:c r="F122" s="18" t="n">
        <x:v>2.5</x:v>
      </x:c>
      <x:c r="G122" s="10" t="str"/>
      <x:c r="H122" s="10" t="str">
        <x:v>0, -1</x:v>
      </x:c>
      <x:c r="I122" s="10" t="str">
        <x:v>供电/弱电</x:v>
      </x:c>
      <x:c r="J122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22" s="10" t="str">
        <x:v>lk-bom-9</x:v>
      </x:c>
    </x:row>
    <x:row r="123" ht="64" customHeight="1">
      <x:c r="A123" s="10" t="str">
        <x:v>LK01-009-08</x:v>
      </x:c>
      <x:c r="B123" s="10" t="str">
        <x:v>飞碟吊灯</x:v>
      </x:c>
      <x:c r="C123" s="10" t="str">
        <x:v>ceiling</x:v>
      </x:c>
      <x:c r="D123" s="18" t="n">
        <x:v>4.4</x:v>
      </x:c>
      <x:c r="E123" s="18" t="n">
        <x:v>11.45</x:v>
      </x:c>
      <x:c r="F123" s="18" t="n">
        <x:v>2.5</x:v>
      </x:c>
      <x:c r="G123" s="10" t="str"/>
      <x:c r="H123" s="10" t="str">
        <x:v>0, -1</x:v>
      </x:c>
      <x:c r="I123" s="10" t="str">
        <x:v>供电/弱电</x:v>
      </x:c>
      <x:c r="J123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23" s="10" t="str">
        <x:v>lk-bom-9</x:v>
      </x:c>
    </x:row>
    <x:row r="124" ht="64" customHeight="1">
      <x:c r="A124" s="10" t="str">
        <x:v>LK01-010-01</x:v>
      </x:c>
      <x:c r="B124" s="10" t="str">
        <x:v>嵌入筒灯</x:v>
      </x:c>
      <x:c r="C124" s="10" t="str">
        <x:v>ceiling</x:v>
      </x:c>
      <x:c r="D124" s="18" t="n">
        <x:v>7.6</x:v>
      </x:c>
      <x:c r="E124" s="18" t="n">
        <x:v>3</x:v>
      </x:c>
      <x:c r="F124" s="18" t="n">
        <x:v>3.64</x:v>
      </x:c>
      <x:c r="G124" s="10" t="str"/>
      <x:c r="H124" s="10" t="str">
        <x:v>0, -1</x:v>
      </x:c>
      <x:c r="I124" s="10" t="str">
        <x:v>供电/弱电</x:v>
      </x:c>
      <x:c r="J124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24" s="10" t="str">
        <x:v>lk-bom-10</x:v>
      </x:c>
    </x:row>
    <x:row r="125" ht="64" customHeight="1">
      <x:c r="A125" s="10" t="str">
        <x:v>LK01-010-02</x:v>
      </x:c>
      <x:c r="B125" s="10" t="str">
        <x:v>嵌入筒灯</x:v>
      </x:c>
      <x:c r="C125" s="10" t="str">
        <x:v>ceiling</x:v>
      </x:c>
      <x:c r="D125" s="18" t="n">
        <x:v>7.6</x:v>
      </x:c>
      <x:c r="E125" s="18" t="n">
        <x:v>6.3</x:v>
      </x:c>
      <x:c r="F125" s="18" t="n">
        <x:v>3.64</x:v>
      </x:c>
      <x:c r="G125" s="10" t="str"/>
      <x:c r="H125" s="10" t="str">
        <x:v>0, -1</x:v>
      </x:c>
      <x:c r="I125" s="10" t="str">
        <x:v>供电/弱电</x:v>
      </x:c>
      <x:c r="J125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25" s="10" t="str">
        <x:v>lk-bom-10</x:v>
      </x:c>
    </x:row>
    <x:row r="126" ht="64" customHeight="1">
      <x:c r="A126" s="10" t="str">
        <x:v>LK01-010-03</x:v>
      </x:c>
      <x:c r="B126" s="10" t="str">
        <x:v>嵌入筒灯</x:v>
      </x:c>
      <x:c r="C126" s="10" t="str">
        <x:v>ceiling</x:v>
      </x:c>
      <x:c r="D126" s="18" t="n">
        <x:v>8.2</x:v>
      </x:c>
      <x:c r="E126" s="18" t="n">
        <x:v>11.5</x:v>
      </x:c>
      <x:c r="F126" s="18" t="n">
        <x:v>3.64</x:v>
      </x:c>
      <x:c r="G126" s="10" t="str"/>
      <x:c r="H126" s="10" t="str">
        <x:v>0, -1</x:v>
      </x:c>
      <x:c r="I126" s="10" t="str">
        <x:v>供电/弱电</x:v>
      </x:c>
      <x:c r="J126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26" s="10" t="str">
        <x:v>lk-bom-10</x:v>
      </x:c>
    </x:row>
    <x:row r="127" ht="64" customHeight="1">
      <x:c r="A127" s="10" t="str">
        <x:v>LK01-010-04</x:v>
      </x:c>
      <x:c r="B127" s="10" t="str">
        <x:v>嵌入筒灯</x:v>
      </x:c>
      <x:c r="C127" s="10" t="str">
        <x:v>ceiling</x:v>
      </x:c>
      <x:c r="D127" s="18" t="n">
        <x:v>3.3</x:v>
      </x:c>
      <x:c r="E127" s="18" t="n">
        <x:v>12.5</x:v>
      </x:c>
      <x:c r="F127" s="18" t="n">
        <x:v>3.64</x:v>
      </x:c>
      <x:c r="G127" s="10" t="str"/>
      <x:c r="H127" s="10" t="str">
        <x:v>0, -1</x:v>
      </x:c>
      <x:c r="I127" s="10" t="str">
        <x:v>供电/弱电</x:v>
      </x:c>
      <x:c r="J127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27" s="10" t="str">
        <x:v>lk-bom-10</x:v>
      </x:c>
    </x:row>
    <x:row r="128" ht="64" customHeight="1">
      <x:c r="A128" s="10" t="str">
        <x:v>LK01-011-01</x:v>
      </x:c>
      <x:c r="B128" s="10" t="str">
        <x:v>半碗壁灯</x:v>
      </x:c>
      <x:c r="C128" s="10" t="str">
        <x:v>wall</x:v>
      </x:c>
      <x:c r="D128" s="18" t="n">
        <x:v>0.16</x:v>
      </x:c>
      <x:c r="E128" s="18" t="n">
        <x:v>4</x:v>
      </x:c>
      <x:c r="F128" s="18" t="n">
        <x:v>1.8</x:v>
      </x:c>
      <x:c r="G128" s="10" t="str"/>
      <x:c r="H128" s="10" t="str">
        <x:v>1, 0</x:v>
      </x:c>
      <x:c r="I128" s="10" t="str">
        <x:v>固定/承托</x:v>
      </x:c>
      <x:c r="J128" s="10" t="str">
        <x:v>本案尺寸为预设，现场实测后复核；厂家实际重量、固定件与安装净距；核实实体基层承载、抗拔与防坠，不按模型吊杆承载计算</x:v>
      </x:c>
      <x:c r="K128" s="10" t="str">
        <x:v>lk-bom-11</x:v>
      </x:c>
    </x:row>
    <x:row r="129" ht="64" customHeight="1">
      <x:c r="A129" s="10" t="str">
        <x:v>LK01-011-02</x:v>
      </x:c>
      <x:c r="B129" s="10" t="str">
        <x:v>半碗壁灯</x:v>
      </x:c>
      <x:c r="C129" s="10" t="str">
        <x:v>wall</x:v>
      </x:c>
      <x:c r="D129" s="18" t="n">
        <x:v>0.16</x:v>
      </x:c>
      <x:c r="E129" s="18" t="n">
        <x:v>7</x:v>
      </x:c>
      <x:c r="F129" s="18" t="n">
        <x:v>1.8</x:v>
      </x:c>
      <x:c r="G129" s="10" t="str"/>
      <x:c r="H129" s="10" t="str">
        <x:v>1, 0</x:v>
      </x:c>
      <x:c r="I129" s="10" t="str">
        <x:v>固定/承托</x:v>
      </x:c>
      <x:c r="J129" s="10" t="str">
        <x:v>本案尺寸为预设，现场实测后复核；厂家实际重量、固定件与安装净距；核实实体基层承载、抗拔与防坠，不按模型吊杆承载计算</x:v>
      </x:c>
      <x:c r="K129" s="10" t="str">
        <x:v>lk-bom-11</x:v>
      </x:c>
    </x:row>
    <x:row r="130" ht="64" customHeight="1">
      <x:c r="A130" s="10" t="str">
        <x:v>LK01-011-03</x:v>
      </x:c>
      <x:c r="B130" s="10" t="str">
        <x:v>半碗壁灯</x:v>
      </x:c>
      <x:c r="C130" s="10" t="str">
        <x:v>wall</x:v>
      </x:c>
      <x:c r="D130" s="18" t="n">
        <x:v>0.16</x:v>
      </x:c>
      <x:c r="E130" s="18" t="n">
        <x:v>10</x:v>
      </x:c>
      <x:c r="F130" s="18" t="n">
        <x:v>1.8</x:v>
      </x:c>
      <x:c r="G130" s="10" t="str"/>
      <x:c r="H130" s="10" t="str">
        <x:v>1, 0</x:v>
      </x:c>
      <x:c r="I130" s="10" t="str">
        <x:v>固定/承托</x:v>
      </x:c>
      <x:c r="J130" s="10" t="str">
        <x:v>本案尺寸为预设，现场实测后复核；厂家实际重量、固定件与安装净距；核实实体基层承载、抗拔与防坠，不按模型吊杆承载计算</x:v>
      </x:c>
      <x:c r="K130" s="10" t="str">
        <x:v>lk-bom-11</x:v>
      </x:c>
    </x:row>
    <x:row r="131" ht="64" customHeight="1">
      <x:c r="A131" s="10" t="str">
        <x:v>LK01-056-01</x:v>
      </x:c>
      <x:c r="B131" s="10" t="str">
        <x:v>半球摄像机</x:v>
      </x:c>
      <x:c r="C131" s="10" t="str">
        <x:v>ceiling</x:v>
      </x:c>
      <x:c r="D131" s="18" t="n">
        <x:v>9.7</x:v>
      </x:c>
      <x:c r="E131" s="18" t="n">
        <x:v>3.5</x:v>
      </x:c>
      <x:c r="F131" s="18" t="n">
        <x:v>3.6</x:v>
      </x:c>
      <x:c r="G131" s="10" t="str"/>
      <x:c r="H131" s="10" t="str">
        <x:v>0, -1</x:v>
      </x:c>
      <x:c r="I131" s="10" t="str">
        <x:v>供电/弱电</x:v>
      </x:c>
      <x:c r="J131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31" s="10" t="str">
        <x:v>lk-bom-56</x:v>
      </x:c>
    </x:row>
    <x:row r="132" ht="64" customHeight="1">
      <x:c r="A132" s="10" t="str">
        <x:v>LK01-058-01</x:v>
      </x:c>
      <x:c r="B132" s="10" t="str">
        <x:v>烟感探测器</x:v>
      </x:c>
      <x:c r="C132" s="10" t="str">
        <x:v>ceiling</x:v>
      </x:c>
      <x:c r="D132" s="18" t="n">
        <x:v>5.5</x:v>
      </x:c>
      <x:c r="E132" s="18" t="n">
        <x:v>6.5</x:v>
      </x:c>
      <x:c r="F132" s="18" t="n">
        <x:v>3.66</x:v>
      </x:c>
      <x:c r="G132" s="10" t="str"/>
      <x:c r="H132" s="10" t="str">
        <x:v>0, -1</x:v>
      </x:c>
      <x:c r="I132" s="10" t="str">
        <x:v>供电/弱电</x:v>
      </x:c>
      <x:c r="J132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32" s="10" t="str">
        <x:v>lk-bom-58</x:v>
      </x:c>
    </x:row>
    <x:row r="133" ht="64" customHeight="1">
      <x:c r="A133" s="10" t="str">
        <x:v>LK01-057-01</x:v>
      </x:c>
      <x:c r="B133" s="10" t="str">
        <x:v>安全出口灯</x:v>
      </x:c>
      <x:c r="C133" s="10" t="str">
        <x:v>wall</x:v>
      </x:c>
      <x:c r="D133" s="18" t="n">
        <x:v>7.4</x:v>
      </x:c>
      <x:c r="E133" s="18" t="n">
        <x:v>0.12</x:v>
      </x:c>
      <x:c r="F133" s="18" t="n">
        <x:v>2.6</x:v>
      </x:c>
      <x:c r="G133" s="10" t="str"/>
      <x:c r="H133" s="10" t="str">
        <x:v>0, 1</x:v>
      </x:c>
      <x:c r="I133" s="10" t="str">
        <x:v>供电/弱电</x:v>
      </x:c>
      <x:c r="J133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33" s="10" t="str">
        <x:v>lk-bom-57</x:v>
      </x:c>
    </x:row>
    <x:row r="134" ht="64" customHeight="1">
      <x:c r="A134" s="10" t="str">
        <x:v>LK01-057-02</x:v>
      </x:c>
      <x:c r="B134" s="10" t="str">
        <x:v>安全出口灯</x:v>
      </x:c>
      <x:c r="C134" s="10" t="str">
        <x:v>wall</x:v>
      </x:c>
      <x:c r="D134" s="18" t="n">
        <x:v>8.8</x:v>
      </x:c>
      <x:c r="E134" s="18" t="n">
        <x:v>14.85</x:v>
      </x:c>
      <x:c r="F134" s="18" t="n">
        <x:v>2.45</x:v>
      </x:c>
      <x:c r="G134" s="10" t="str"/>
      <x:c r="H134" s="10" t="str">
        <x:v>0, -1</x:v>
      </x:c>
      <x:c r="I134" s="10" t="str">
        <x:v>供电/弱电</x:v>
      </x:c>
      <x:c r="J134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34" s="10" t="str">
        <x:v>lk-bom-57</x:v>
      </x:c>
    </x:row>
    <x:row r="135" ht="64" customHeight="1">
      <x:c r="A135" s="10" t="str">
        <x:v>LK01-059-01</x:v>
      </x:c>
      <x:c r="B135" s="10" t="str">
        <x:v>门顶风幕机</x:v>
      </x:c>
      <x:c r="C135" s="10" t="str">
        <x:v>wall</x:v>
      </x:c>
      <x:c r="D135" s="18" t="n">
        <x:v>7.4</x:v>
      </x:c>
      <x:c r="E135" s="18" t="n">
        <x:v>0.2</x:v>
      </x:c>
      <x:c r="F135" s="18" t="n">
        <x:v>2.9</x:v>
      </x:c>
      <x:c r="G135" s="10" t="str"/>
      <x:c r="H135" s="10" t="str">
        <x:v>0, 1</x:v>
      </x:c>
      <x:c r="I135" s="10" t="str">
        <x:v>供电/弱电</x:v>
      </x:c>
      <x:c r="J135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35" s="10" t="str">
        <x:v>lk-bom-59</x:v>
      </x:c>
    </x:row>
    <x:row r="136" ht="64" customHeight="1">
      <x:c r="A136" s="10" t="str">
        <x:v>LK01-060-01</x:v>
      </x:c>
      <x:c r="B136" s="10" t="str">
        <x:v>旋流风口</x:v>
      </x:c>
      <x:c r="C136" s="10" t="str">
        <x:v>ceiling</x:v>
      </x:c>
      <x:c r="D136" s="18" t="n">
        <x:v>3</x:v>
      </x:c>
      <x:c r="E136" s="18" t="n">
        <x:v>5.5</x:v>
      </x:c>
      <x:c r="F136" s="18" t="n">
        <x:v>3.6</x:v>
      </x:c>
      <x:c r="G136" s="10" t="str"/>
      <x:c r="H136" s="10" t="str">
        <x:v>0, -1</x:v>
      </x:c>
      <x:c r="I136" s="10" t="str">
        <x:v>送/回风</x:v>
      </x:c>
      <x:c r="J136" s="10" t="str">
        <x:v>本案尺寸为预设，现场实测后复核；厂家实际重量、固定件与安装净距；风量、噪声、吊顶内净高与检修口；核实实体基层承载、抗拔与防坠，不按模型吊杆承载计算</x:v>
      </x:c>
      <x:c r="K136" s="10" t="str">
        <x:v>lk-bom-60</x:v>
      </x:c>
    </x:row>
    <x:row r="137" ht="64" customHeight="1">
      <x:c r="A137" s="10" t="str">
        <x:v>LK01-060-02</x:v>
      </x:c>
      <x:c r="B137" s="10" t="str">
        <x:v>旋流风口</x:v>
      </x:c>
      <x:c r="C137" s="10" t="str">
        <x:v>ceiling</x:v>
      </x:c>
      <x:c r="D137" s="18" t="n">
        <x:v>7.8</x:v>
      </x:c>
      <x:c r="E137" s="18" t="n">
        <x:v>9.5</x:v>
      </x:c>
      <x:c r="F137" s="18" t="n">
        <x:v>3.6</x:v>
      </x:c>
      <x:c r="G137" s="10" t="str"/>
      <x:c r="H137" s="10" t="str">
        <x:v>0, -1</x:v>
      </x:c>
      <x:c r="I137" s="10" t="str">
        <x:v>送/回风</x:v>
      </x:c>
      <x:c r="J137" s="10" t="str">
        <x:v>本案尺寸为预设，现场实测后复核；厂家实际重量、固定件与安装净距；风量、噪声、吊顶内净高与检修口；核实实体基层承载、抗拔与防坠，不按模型吊杆承载计算</x:v>
      </x:c>
      <x:c r="K137" s="10" t="str">
        <x:v>lk-bom-60</x:v>
      </x:c>
    </x:row>
    <x:row r="138" ht="64" customHeight="1">
      <x:c r="A138" s="10" t="str">
        <x:v>LK01-061-01</x:v>
      </x:c>
      <x:c r="B138" s="10" t="str">
        <x:v>方形回风格栅</x:v>
      </x:c>
      <x:c r="C138" s="10" t="str">
        <x:v>ceiling</x:v>
      </x:c>
      <x:c r="D138" s="18" t="n">
        <x:v>5.2</x:v>
      </x:c>
      <x:c r="E138" s="18" t="n">
        <x:v>11.3</x:v>
      </x:c>
      <x:c r="F138" s="18" t="n">
        <x:v>3.66</x:v>
      </x:c>
      <x:c r="G138" s="10" t="str"/>
      <x:c r="H138" s="10" t="str">
        <x:v>0, -1</x:v>
      </x:c>
      <x:c r="I138" s="10" t="str">
        <x:v>送/回风</x:v>
      </x:c>
      <x:c r="J138" s="10" t="str">
        <x:v>本案尺寸为预设，现场实测后复核；厂家实际重量、固定件与安装净距；风量、噪声、吊顶内净高与检修口；核实实体基层承载、抗拔与防坠，不按模型吊杆承载计算</x:v>
      </x:c>
      <x:c r="K138" s="10" t="str">
        <x:v>lk-bom-61</x:v>
      </x:c>
    </x:row>
    <x:row r="139" ht="64" customHeight="1">
      <x:c r="A139" s="10" t="str">
        <x:v>LK01-081-01</x:v>
      </x:c>
      <x:c r="B139" s="10" t="str">
        <x:v>吸顶扬声器</x:v>
      </x:c>
      <x:c r="C139" s="10" t="str">
        <x:v>ceiling</x:v>
      </x:c>
      <x:c r="D139" s="18" t="n">
        <x:v>5.1</x:v>
      </x:c>
      <x:c r="E139" s="18" t="n">
        <x:v>4.5</x:v>
      </x:c>
      <x:c r="F139" s="18" t="n">
        <x:v>3.63</x:v>
      </x:c>
      <x:c r="G139" s="10" t="str"/>
      <x:c r="H139" s="10" t="str">
        <x:v>0, -1</x:v>
      </x:c>
      <x:c r="I139" s="10" t="str">
        <x:v>供电/弱电</x:v>
      </x:c>
      <x:c r="J139" s="10" t="str">
        <x:v>本案尺寸为预设，现场实测后复核；厂家实际重量、固定件与安装净距；额定功率、电压、回路与漏电保护由机电方确认；核实实体基层承载、抗拔与防坠，不按模型吊杆承载计算</x:v>
      </x:c>
      <x:c r="K139" s="10" t="str">
        <x:v>lk-bom-81</x:v>
      </x:c>
    </x:row>
    <x:row r="140" ht="64" customHeight="1">
      <x:c r="A140" s="10" t="str">
        <x:v>LK01-079-01</x:v>
      </x:c>
      <x:c r="B140" s="10" t="str">
        <x:v>铝条除尘垫</x:v>
      </x:c>
      <x:c r="C140" s="10" t="str">
        <x:v>floor</x:v>
      </x:c>
      <x:c r="D140" s="18" t="n">
        <x:v>7.4</x:v>
      </x:c>
      <x:c r="E140" s="18" t="n">
        <x:v>1</x:v>
      </x:c>
      <x:c r="F140" s="18" t="n">
        <x:v>0</x:v>
      </x:c>
      <x:c r="G140" s="10" t="str"/>
      <x:c r="H140" s="10" t="str">
        <x:v>0, -1</x:v>
      </x:c>
      <x:c r="I140" s="10" t="str">
        <x:v>固定/承托</x:v>
      </x:c>
      <x:c r="J140" s="10" t="str">
        <x:v>本案尺寸为预设，现场实测后复核；厂家实际重量、固定件与安装净距</x:v>
      </x:c>
      <x:c r="K140" s="10" t="str">
        <x:v>lk-bom-79</x:v>
      </x:c>
    </x:row>
  </x:sheetData>
  <x:pageMargins left="0.7" right="0.7" top="0.75" bottom="0.75" header="0.3" footer="0.3"/>
  <x:tableParts count="1">
    <x:tablePart xmlns:r="http://schemas.openxmlformats.org/officeDocument/2006/relationships" r:id="R7ff5fac6e3ef4b0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2" hidden="0" customWidth="1"/>
    <x:col min="4" max="4" width="12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22" hidden="0" customWidth="1"/>
    <x:col min="10" max="10" width="68" hidden="0" customWidth="1"/>
  </x:cols>
  <x:sheetData>
    <x:row r="1" ht="42" customHeight="1">
      <x:c r="A1" s="28" t="str">
        <x:v>BOM参考价格 · 本案选材</x:v>
      </x:c>
      <x:c r="B1" s="28"/>
      <x:c r="C1" s="28"/>
      <x:c r="D1" s="28"/>
      <x:c r="E1" s="28"/>
      <x:c r="F1" s="28"/>
      <x:c r="G1" s="28"/>
      <x:c r="H1" s="28"/>
      <x:c r="I1" s="28"/>
      <x:c r="J1" s="28"/>
    </x:row>
    <x:row r="2">
      <x:c r="A2" s="10" t="str">
        <x:v>来源：https://bom.icook.cloud/api/public/quote?projectId=luckin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>
      <x:c r="A3" s="10" t="str">
        <x:v>2026-10-18读取 · 公开报价更新2026-10-14 · 材料管理revision42 · 预算参考，非供应商实报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>
      <x:c r="A4" s="10" t="str">
        <x:v>固定换算：人民币 / 美元</x:v>
      </x:c>
      <x:c r="B4" s="10"/>
      <x:c r="C4" s="10"/>
      <x:c r="D4" s="31" t="n">
        <x:v>6.74</x:v>
      </x:c>
      <x:c r="E4" s="10" t="str">
        <x:v>BOM售价已含加价，不再除以0.7；先取整美元单价，再乘本案数量。</x:v>
      </x:c>
      <x:c r="F4" s="10"/>
      <x:c r="G4" s="10"/>
      <x:c r="H4" s="10"/>
      <x:c r="I4" s="10"/>
      <x:c r="J4" s="10"/>
    </x:row>
    <x:row r="5">
      <x:c r="A5" s="10" t="str">
        <x:v>不含国际运输、进口税及境外安装。咖啡机为国产同类替代预算，非FRANKE原机报价。</x:v>
      </x:c>
      <x:c r="B5" s="10"/>
      <x:c r="C5" s="10"/>
      <x:c r="D5" s="10"/>
      <x:c r="E5" s="10"/>
      <x:c r="F5" s="10"/>
      <x:c r="G5" s="10"/>
      <x:c r="H5" s="10"/>
      <x:c r="I5" s="10"/>
      <x:c r="J5" s="10"/>
    </x:row>
    <x:row r="6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 ht="38" customHeight="1">
      <x:c r="A7" s="30" t="str">
        <x:v>本案ID</x:v>
      </x:c>
      <x:c r="B7" s="30" t="str">
        <x:v>BOM itemId</x:v>
      </x:c>
      <x:c r="C7" s="30" t="str">
        <x:v>名称</x:v>
      </x:c>
      <x:c r="D7" s="30" t="str">
        <x:v>币种</x:v>
      </x:c>
      <x:c r="E7" s="30" t="str">
        <x:v>BOM单位</x:v>
      </x:c>
      <x:c r="F7" s="30" t="str">
        <x:v>人民币参考单价</x:v>
      </x:c>
      <x:c r="G7" s="30" t="str">
        <x:v>美元取整单价</x:v>
      </x:c>
      <x:c r="H7" s="30" t="str">
        <x:v>本案设计数量</x:v>
      </x:c>
      <x:c r="I7" s="30" t="str">
        <x:v>计价用途</x:v>
      </x:c>
      <x:c r="J7" s="30" t="str">
        <x:v>价格范围 / 说明</x:v>
      </x:c>
    </x:row>
    <x:row r="8" ht="74" customHeight="1">
      <x:c r="A8" s="10" t="str">
        <x:v>LK-002</x:v>
      </x:c>
      <x:c r="B8" s="10" t="str">
        <x:v>lk-bom-2</x:v>
      </x:c>
      <x:c r="C8" s="10" t="str">
        <x:v>木纹方形咖啡桌</x:v>
      </x:c>
      <x:c r="D8" s="10" t="str">
        <x:v>CNY</x:v>
      </x:c>
      <x:c r="E8" s="10" t="str">
        <x:v>张</x:v>
      </x:c>
      <x:c r="F8" s="11" t="n">
        <x:v>367.51</x:v>
      </x:c>
      <x:c r="G8" s="13" t="n">
        <x:f>ROUND(F8/$D$4,0)</x:f>
        <x:v>55</x:v>
      </x:c>
      <x:c r="H8" s="13" t="n">
        <x:v>6</x:v>
      </x:c>
      <x:c r="I8" s="10" t="str">
        <x:v>计入参考小计</x:v>
      </x:c>
      <x:c r="J8" s="10" t="str">
        <x:v>BOM预算参考，非供应商实报。美元单价取整后乘本案数量；不重复除以0.7。原机品牌型号、现场配置、国际税运及境外安装待确认。</x:v>
      </x:c>
    </x:row>
    <x:row r="9" ht="74" customHeight="1">
      <x:c r="A9" s="10" t="str">
        <x:v>LK-001</x:v>
      </x:c>
      <x:c r="B9" s="10" t="str">
        <x:v>lk-bom-1</x:v>
      </x:c>
      <x:c r="C9" s="10" t="str">
        <x:v>弯木靠背软包餐椅</x:v>
      </x:c>
      <x:c r="D9" s="10" t="str">
        <x:v>CNY</x:v>
      </x:c>
      <x:c r="E9" s="10" t="str">
        <x:v>把</x:v>
      </x:c>
      <x:c r="F9" s="11" t="n">
        <x:v>291.86</x:v>
      </x:c>
      <x:c r="G9" s="13" t="n">
        <x:f>ROUND(F9/$D$4,0)</x:f>
        <x:v>43</x:v>
      </x:c>
      <x:c r="H9" s="13" t="n">
        <x:v>12</x:v>
      </x:c>
      <x:c r="I9" s="10" t="str">
        <x:v>计入参考小计</x:v>
      </x:c>
      <x:c r="J9" s="10" t="str">
        <x:v>BOM预算参考，非供应商实报。美元单价取整后乘本案数量；不重复除以0.7。原机品牌型号、现场配置、国际税运及境外安装待确认。</x:v>
      </x:c>
    </x:row>
    <x:row r="10" ht="74" customHeight="1">
      <x:c r="A10" s="10" t="str">
        <x:v>LK-070</x:v>
      </x:c>
      <x:c r="B10" s="10" t="str">
        <x:v>lk-bom-70</x:v>
      </x:c>
      <x:c r="C10" s="10" t="str">
        <x:v>外带咖啡纸杯</x:v>
      </x:c>
      <x:c r="D10" s="10" t="str">
        <x:v>CNY</x:v>
      </x:c>
      <x:c r="E10" s="10" t="str">
        <x:v>个</x:v>
      </x:c>
      <x:c r="F10" s="11" t="n">
        <x:v>0.37</x:v>
      </x:c>
      <x:c r="G10" s="13"/>
      <x:c r="H10" s="13" t="n">
        <x:v>2</x:v>
      </x:c>
      <x:c r="I10" s="10" t="str">
        <x:v>仅陈列</x:v>
      </x:c>
      <x:c r="J10" s="10" t="str">
        <x:v>采购包规和备货数量待确认；原币单价仅参考</x:v>
      </x:c>
    </x:row>
    <x:row r="11" ht="74" customHeight="1">
      <x:c r="A11" s="10" t="str">
        <x:v>LK-003</x:v>
      </x:c>
      <x:c r="B11" s="10" t="str">
        <x:v>lk-bom-3</x:v>
      </x:c>
      <x:c r="C11" s="10" t="str">
        <x:v>临窗长条吧桌</x:v>
      </x:c>
      <x:c r="D11" s="10" t="str">
        <x:v>CNY</x:v>
      </x:c>
      <x:c r="E11" s="10" t="str">
        <x:v>组</x:v>
      </x:c>
      <x:c r="F11" s="11" t="n">
        <x:v>960.26</x:v>
      </x:c>
      <x:c r="G11" s="13" t="n">
        <x:f>ROUND(F11/$D$4,0)</x:f>
        <x:v>142</x:v>
      </x:c>
      <x:c r="H11" s="13" t="n">
        <x:v>2</x:v>
      </x:c>
      <x:c r="I11" s="10" t="str">
        <x:v>计入参考小计</x:v>
      </x:c>
      <x:c r="J11" s="10" t="str">
        <x:v>BOM预算参考，非供应商实报。美元单价取整后乘本案数量；不重复除以0.7。原机品牌型号、现场配置、国际税运及境外安装待确认。</x:v>
      </x:c>
    </x:row>
    <x:row r="12" ht="74" customHeight="1">
      <x:c r="A12" s="10" t="str">
        <x:v>LK-004</x:v>
      </x:c>
      <x:c r="B12" s="10" t="str">
        <x:v>lk-bom-4</x:v>
      </x:c>
      <x:c r="C12" s="10" t="str">
        <x:v>木柱圆座吧凳</x:v>
      </x:c>
      <x:c r="D12" s="10" t="str">
        <x:v>CNY</x:v>
      </x:c>
      <x:c r="E12" s="10" t="str">
        <x:v>把</x:v>
      </x:c>
      <x:c r="F12" s="11" t="n">
        <x:v>366.44</x:v>
      </x:c>
      <x:c r="G12" s="13" t="n">
        <x:f>ROUND(F12/$D$4,0)</x:f>
        <x:v>54</x:v>
      </x:c>
      <x:c r="H12" s="13" t="n">
        <x:v>6</x:v>
      </x:c>
      <x:c r="I12" s="10" t="str">
        <x:v>计入参考小计</x:v>
      </x:c>
      <x:c r="J12" s="10" t="str">
        <x:v>BOM预算参考，非供应商实报。美元单价取整后乘本案数量；不重复除以0.7。原机品牌型号、现场配置、国际税运及境外安装待确认。</x:v>
      </x:c>
    </x:row>
    <x:row r="13" ht="74" customHeight="1">
      <x:c r="A13" s="10" t="str">
        <x:v>LK-007</x:v>
      </x:c>
      <x:c r="B13" s="10" t="str">
        <x:v>lk-bom-7</x:v>
      </x:c>
      <x:c r="C13" s="10" t="str">
        <x:v>木纹锥底圆茶几</x:v>
      </x:c>
      <x:c r="D13" s="10" t="str">
        <x:v>CNY</x:v>
      </x:c>
      <x:c r="E13" s="10" t="str">
        <x:v>张</x:v>
      </x:c>
      <x:c r="F13" s="11" t="n">
        <x:v>349.14</x:v>
      </x:c>
      <x:c r="G13" s="13" t="n">
        <x:f>ROUND(F13/$D$4,0)</x:f>
        <x:v>52</x:v>
      </x:c>
      <x:c r="H13" s="13" t="n">
        <x:v>2</x:v>
      </x:c>
      <x:c r="I13" s="10" t="str">
        <x:v>计入参考小计</x:v>
      </x:c>
      <x:c r="J13" s="10" t="str">
        <x:v>BOM预算参考，非供应商实报。美元单价取整后乘本案数量；不重复除以0.7。原机品牌型号、现场配置、国际税运及境外安装待确认。</x:v>
      </x:c>
    </x:row>
    <x:row r="14" ht="74" customHeight="1">
      <x:c r="A14" s="10" t="str">
        <x:v>LK-005</x:v>
      </x:c>
      <x:c r="B14" s="10" t="str">
        <x:v>lk-bom-5</x:v>
      </x:c>
      <x:c r="C14" s="10" t="str">
        <x:v>皮面金属扶手休闲椅</x:v>
      </x:c>
      <x:c r="D14" s="10" t="str">
        <x:v>CNY</x:v>
      </x:c>
      <x:c r="E14" s="10" t="str">
        <x:v>把</x:v>
      </x:c>
      <x:c r="F14" s="11" t="n">
        <x:v>926.95</x:v>
      </x:c>
      <x:c r="G14" s="13" t="n">
        <x:f>ROUND(F14/$D$4,0)</x:f>
        <x:v>138</x:v>
      </x:c>
      <x:c r="H14" s="13" t="n">
        <x:v>4</x:v>
      </x:c>
      <x:c r="I14" s="10" t="str">
        <x:v>计入参考小计</x:v>
      </x:c>
      <x:c r="J14" s="10" t="str">
        <x:v>BOM预算参考，非供应商实报。美元单价取整后乘本案数量；不重复除以0.7。原机品牌型号、现场配置、国际税运及境外安装待确认。 皮面改为BOM PU家具革，保留焦糖色；实际颜色、耐磨与防火等级待样板确认。</x:v>
      </x:c>
    </x:row>
    <x:row r="15" ht="74" customHeight="1">
      <x:c r="A15" s="10" t="str">
        <x:v>LK-008</x:v>
      </x:c>
      <x:c r="B15" s="10" t="str">
        <x:v>lk-bom-8</x:v>
      </x:c>
      <x:c r="C15" s="10" t="str">
        <x:v>蓝色落地衣帽架</x:v>
      </x:c>
      <x:c r="D15" s="10" t="str">
        <x:v>CNY</x:v>
      </x:c>
      <x:c r="E15" s="10" t="str">
        <x:v>个</x:v>
      </x:c>
      <x:c r="F15" s="11" t="n">
        <x:v>331.66</x:v>
      </x:c>
      <x:c r="G15" s="13" t="n">
        <x:f>ROUND(F15/$D$4,0)</x:f>
        <x:v>49</x:v>
      </x:c>
      <x:c r="H15" s="13" t="n">
        <x:v>1</x:v>
      </x:c>
      <x:c r="I15" s="10" t="str">
        <x:v>计入参考小计</x:v>
      </x:c>
      <x:c r="J15" s="10" t="str">
        <x:v>BOM预算参考，非供应商实报。美元单价取整后乘本案数量；不重复除以0.7。原机品牌型号、现场配置、国际税运及境外安装待确认。</x:v>
      </x:c>
    </x:row>
    <x:row r="16" ht="74" customHeight="1">
      <x:c r="A16" s="10" t="str">
        <x:v>LK-035</x:v>
      </x:c>
      <x:c r="B16" s="10" t="str">
        <x:v>lk-bom-35</x:v>
      </x:c>
      <x:c r="C16" s="10" t="str">
        <x:v>吧台前柜基层及柜体</x:v>
      </x:c>
      <x:c r="D16" s="10" t="str">
        <x:v>CNY</x:v>
      </x:c>
      <x:c r="E16" s="10" t="str">
        <x:v>米</x:v>
      </x:c>
      <x:c r="F16" s="11" t="n">
        <x:v>514.74</x:v>
      </x:c>
      <x:c r="G16" s="13" t="n">
        <x:f>ROUND(F16/$D$4,0)</x:f>
        <x:v>76</x:v>
      </x:c>
      <x:c r="H16" s="13" t="n">
        <x:v>8</x:v>
      </x:c>
      <x:c r="I16" s="10" t="str">
        <x:v>计入参考小计</x:v>
      </x:c>
      <x:c r="J16" s="10" t="str">
        <x:v>BOM预算参考，非供应商实报。美元单价取整后乘本案数量；不重复除以0.7。原机品牌型号、现场配置、国际税运及境外安装待确认。</x:v>
      </x:c>
    </x:row>
    <x:row r="17" ht="74" customHeight="1">
      <x:c r="A17" s="10" t="str">
        <x:v>LK-036</x:v>
      </x:c>
      <x:c r="B17" s="10" t="str">
        <x:v>lk-bom-36</x:v>
      </x:c>
      <x:c r="C17" s="10" t="str">
        <x:v>独立不锈钢取餐台面</x:v>
      </x:c>
      <x:c r="D17" s="10" t="str">
        <x:v>CNY</x:v>
      </x:c>
      <x:c r="E17" s="10" t="str">
        <x:v>米</x:v>
      </x:c>
      <x:c r="F17" s="11" t="n">
        <x:v>261.88</x:v>
      </x:c>
      <x:c r="G17" s="13" t="n">
        <x:f>ROUND(F17/$D$4,0)</x:f>
        <x:v>39</x:v>
      </x:c>
      <x:c r="H17" s="13" t="n">
        <x:v>8</x:v>
      </x:c>
      <x:c r="I17" s="10" t="str">
        <x:v>计入参考小计</x:v>
      </x:c>
      <x:c r="J17" s="10" t="str">
        <x:v>BOM预算参考，非供应商实报。美元单价取整后乘本案数量；不重复除以0.7。原机品牌型号、现场配置、国际税运及境外安装待确认。</x:v>
      </x:c>
    </x:row>
    <x:row r="18" ht="74" customHeight="1">
      <x:c r="A18" s="10" t="str">
        <x:v>LK-023</x:v>
      </x:c>
      <x:c r="B18" s="10" t="str">
        <x:v>lk-bom-23</x:v>
      </x:c>
      <x:c r="C18" s="10" t="str">
        <x:v>触摸屏收银终端</x:v>
      </x:c>
      <x:c r="D18" s="10" t="str">
        <x:v>CNY</x:v>
      </x:c>
      <x:c r="E18" s="10" t="str">
        <x:v>台</x:v>
      </x:c>
      <x:c r="F18" s="11" t="n">
        <x:v>2163</x:v>
      </x:c>
      <x:c r="G18" s="13" t="n">
        <x:f>ROUND(F18/$D$4,0)</x:f>
        <x:v>321</x:v>
      </x:c>
      <x:c r="H18" s="13" t="n">
        <x:v>1</x:v>
      </x:c>
      <x:c r="I18" s="10" t="str">
        <x:v>计入参考小计</x:v>
      </x:c>
      <x:c r="J18" s="10" t="str">
        <x:v>BOM预算参考，非供应商实报。美元单价取整后乘本案数量；不重复除以0.7。原机品牌型号、现场配置、国际税运及境外安装待确认。</x:v>
      </x:c>
    </x:row>
    <x:row r="19" ht="74" customHeight="1">
      <x:c r="A19" s="10" t="str">
        <x:v>LK-024</x:v>
      </x:c>
      <x:c r="B19" s="10" t="str">
        <x:v>lk-bom-24</x:v>
      </x:c>
      <x:c r="C19" s="10" t="str">
        <x:v>立式二维码扫码器</x:v>
      </x:c>
      <x:c r="D19" s="10" t="str">
        <x:v>CNY</x:v>
      </x:c>
      <x:c r="E19" s="10" t="str">
        <x:v>台</x:v>
      </x:c>
      <x:c r="F19" s="11" t="n">
        <x:v>237.93</x:v>
      </x:c>
      <x:c r="G19" s="13" t="n">
        <x:f>ROUND(F19/$D$4,0)</x:f>
        <x:v>35</x:v>
      </x:c>
      <x:c r="H19" s="13" t="n">
        <x:v>1</x:v>
      </x:c>
      <x:c r="I19" s="10" t="str">
        <x:v>计入参考小计</x:v>
      </x:c>
      <x:c r="J19" s="10" t="str">
        <x:v>BOM预算参考，非供应商实报。美元单价取整后乘本案数量；不重复除以0.7。原机品牌型号、现场配置、国际税运及境外安装待确认。</x:v>
      </x:c>
    </x:row>
    <x:row r="20" ht="74" customHeight="1">
      <x:c r="A20" s="10" t="str">
        <x:v>LK-025</x:v>
      </x:c>
      <x:c r="B20" s="10" t="str">
        <x:v>lk-bom-25</x:v>
      </x:c>
      <x:c r="C20" s="10" t="str">
        <x:v>热敏标签打印机</x:v>
      </x:c>
      <x:c r="D20" s="10" t="str">
        <x:v>CNY</x:v>
      </x:c>
      <x:c r="E20" s="10" t="str">
        <x:v>台</x:v>
      </x:c>
      <x:c r="F20" s="11" t="n">
        <x:v>894.04</x:v>
      </x:c>
      <x:c r="G20" s="13" t="n">
        <x:f>ROUND(F20/$D$4,0)</x:f>
        <x:v>133</x:v>
      </x:c>
      <x:c r="H20" s="13" t="n">
        <x:v>1</x:v>
      </x:c>
      <x:c r="I20" s="10" t="str">
        <x:v>计入参考小计</x:v>
      </x:c>
      <x:c r="J20" s="10" t="str">
        <x:v>BOM预算参考，非供应商实报。美元单价取整后乘本案数量；不重复除以0.7。原机品牌型号、现场配置、国际税运及境外安装待确认。</x:v>
      </x:c>
    </x:row>
    <x:row r="21" ht="74" customHeight="1">
      <x:c r="A21" s="10" t="str">
        <x:v>LK-028</x:v>
      </x:c>
      <x:c r="B21" s="10" t="str">
        <x:v>lk-bom-28</x:v>
      </x:c>
      <x:c r="C21" s="10" t="str">
        <x:v>商用步进式开水机</x:v>
      </x:c>
      <x:c r="D21" s="10" t="str">
        <x:v>CNY</x:v>
      </x:c>
      <x:c r="E21" s="10" t="str">
        <x:v>台</x:v>
      </x:c>
      <x:c r="F21" s="11" t="n">
        <x:v>1701.56</x:v>
      </x:c>
      <x:c r="G21" s="13" t="n">
        <x:f>ROUND(F21/$D$4,0)</x:f>
        <x:v>252</x:v>
      </x:c>
      <x:c r="H21" s="13" t="n">
        <x:v>1</x:v>
      </x:c>
      <x:c r="I21" s="10" t="str">
        <x:v>计入参考小计</x:v>
      </x:c>
      <x:c r="J21" s="10" t="str">
        <x:v>BOM预算参考，非供应商实报。美元单价取整后乘本案数量；不重复除以0.7。原机品牌型号、现场配置、国际税运及境外安装待确认。</x:v>
      </x:c>
    </x:row>
    <x:row r="22" ht="74" customHeight="1">
      <x:c r="A22" s="10" t="str">
        <x:v>LK-029</x:v>
      </x:c>
      <x:c r="B22" s="10" t="str">
        <x:v>lk-bom-29</x:v>
      </x:c>
      <x:c r="C22" s="10" t="str">
        <x:v>饮品封口机</x:v>
      </x:c>
      <x:c r="D22" s="10" t="str">
        <x:v>CNY</x:v>
      </x:c>
      <x:c r="E22" s="10" t="str">
        <x:v>台</x:v>
      </x:c>
      <x:c r="F22" s="11" t="n">
        <x:v>1514.1</x:v>
      </x:c>
      <x:c r="G22" s="13" t="n">
        <x:f>ROUND(F22/$D$4,0)</x:f>
        <x:v>225</x:v>
      </x:c>
      <x:c r="H22" s="13" t="n">
        <x:v>1</x:v>
      </x:c>
      <x:c r="I22" s="10" t="str">
        <x:v>计入参考小计</x:v>
      </x:c>
      <x:c r="J22" s="10" t="str">
        <x:v>BOM预算参考，非供应商实报。美元单价取整后乘本案数量；不重复除以0.7。原机品牌型号、现场配置、国际税运及境外安装待确认。</x:v>
      </x:c>
    </x:row>
    <x:row r="23" ht="74" customHeight="1">
      <x:c r="A23" s="10" t="str">
        <x:v>LK-050</x:v>
      </x:c>
      <x:c r="B23" s="10" t="str">
        <x:v>lk-bom-50</x:v>
      </x:c>
      <x:c r="C23" s="10" t="str">
        <x:v>斜插式纸杯分配架</x:v>
      </x:c>
      <x:c r="D23" s="10" t="str">
        <x:v>CNY</x:v>
      </x:c>
      <x:c r="E23" s="10" t="str">
        <x:v>组</x:v>
      </x:c>
      <x:c r="F23" s="11" t="n">
        <x:v>237.93</x:v>
      </x:c>
      <x:c r="G23" s="13" t="n">
        <x:f>ROUND(F23/$D$4,0)</x:f>
        <x:v>35</x:v>
      </x:c>
      <x:c r="H23" s="13" t="n">
        <x:v>1</x:v>
      </x:c>
      <x:c r="I23" s="10" t="str">
        <x:v>计入参考小计</x:v>
      </x:c>
      <x:c r="J23" s="10" t="str">
        <x:v>BOM预算参考，非供应商实报。美元单价取整后乘本案数量；不重复除以0.7。原机品牌型号、现场配置、国际税运及境外安装待确认。</x:v>
      </x:c>
    </x:row>
    <x:row r="24" ht="74" customHeight="1">
      <x:c r="A24" s="10" t="str">
        <x:v>LK-051</x:v>
      </x:c>
      <x:c r="B24" s="10" t="str">
        <x:v>lk-bom-51</x:v>
      </x:c>
      <x:c r="C24" s="10" t="str">
        <x:v>台式吸管纸巾分格架</x:v>
      </x:c>
      <x:c r="D24" s="10" t="str">
        <x:v>CNY</x:v>
      </x:c>
      <x:c r="E24" s="10" t="str">
        <x:v>组</x:v>
      </x:c>
      <x:c r="F24" s="11" t="n">
        <x:v>209.09</x:v>
      </x:c>
      <x:c r="G24" s="13" t="n">
        <x:f>ROUND(F24/$D$4,0)</x:f>
        <x:v>31</x:v>
      </x:c>
      <x:c r="H24" s="13" t="n">
        <x:v>1</x:v>
      </x:c>
      <x:c r="I24" s="10" t="str">
        <x:v>计入参考小计</x:v>
      </x:c>
      <x:c r="J24" s="10" t="str">
        <x:v>BOM预算参考，非供应商实报。美元单价取整后乘本案数量；不重复除以0.7。原机品牌型号、现场配置、国际税运及境外安装待确认。</x:v>
      </x:c>
    </x:row>
    <x:row r="25" ht="74" customHeight="1">
      <x:c r="A25" s="10" t="str">
        <x:v>LK-030</x:v>
      </x:c>
      <x:c r="B25" s="10" t="str">
        <x:v>lk-bom-30</x:v>
      </x:c>
      <x:c r="C25" s="10" t="str">
        <x:v>冷藏操作台</x:v>
      </x:c>
      <x:c r="D25" s="10" t="str">
        <x:v>CNY</x:v>
      </x:c>
      <x:c r="E25" s="10" t="str">
        <x:v>台</x:v>
      </x:c>
      <x:c r="F25" s="11" t="n">
        <x:v>3965.5</x:v>
      </x:c>
      <x:c r="G25" s="13" t="n">
        <x:f>ROUND(F25/$D$4,0)</x:f>
        <x:v>588</x:v>
      </x:c>
      <x:c r="H25" s="13" t="n">
        <x:v>1</x:v>
      </x:c>
      <x:c r="I25" s="10" t="str">
        <x:v>计入参考小计</x:v>
      </x:c>
      <x:c r="J25" s="10" t="str">
        <x:v>BOM预算参考，非供应商实报。美元单价取整后乘本案数量；不重复除以0.7。原机品牌型号、现场配置、国际税运及境外安装待确认。</x:v>
      </x:c>
    </x:row>
    <x:row r="26" ht="74" customHeight="1">
      <x:c r="A26" s="10" t="str">
        <x:v>LK-026</x:v>
      </x:c>
      <x:c r="B26" s="10" t="str">
        <x:v>lk-bom-26</x:v>
      </x:c>
      <x:c r="C26" s="10" t="str">
        <x:v>商用全自动咖啡机主机</x:v>
      </x:c>
      <x:c r="D26" s="10" t="str">
        <x:v>CNY</x:v>
      </x:c>
      <x:c r="E26" s="10" t="str">
        <x:v>台</x:v>
      </x:c>
      <x:c r="F26" s="11" t="n">
        <x:v>31724</x:v>
      </x:c>
      <x:c r="G26" s="13" t="n">
        <x:f>ROUND(F26/$D$4,0)</x:f>
        <x:v>4707</x:v>
      </x:c>
      <x:c r="H26" s="13" t="n">
        <x:v>2</x:v>
      </x:c>
      <x:c r="I26" s="10" t="str">
        <x:v>计入参考小计</x:v>
      </x:c>
      <x:c r="J26" s="10" t="str">
        <x:v>BOM预算参考，非供应商实报。美元单价取整后乘本案数量；不重复除以0.7。原机品牌型号、现场配置、国际税运及境外安装待确认。</x:v>
      </x:c>
    </x:row>
    <x:row r="27" ht="74" customHeight="1">
      <x:c r="A27" s="10" t="str">
        <x:v>LK-027</x:v>
      </x:c>
      <x:c r="B27" s="10" t="str">
        <x:v>lk-bom-27</x:v>
      </x:c>
      <x:c r="C27" s="10" t="str">
        <x:v>咖啡机配套台上奶柜</x:v>
      </x:c>
      <x:c r="D27" s="10" t="str">
        <x:v>CNY</x:v>
      </x:c>
      <x:c r="E27" s="10" t="str">
        <x:v>台</x:v>
      </x:c>
      <x:c r="F27" s="11" t="n">
        <x:v>3749.2</x:v>
      </x:c>
      <x:c r="G27" s="13" t="n">
        <x:f>ROUND(F27/$D$4,0)</x:f>
        <x:v>556</x:v>
      </x:c>
      <x:c r="H27" s="13" t="n">
        <x:v>1</x:v>
      </x:c>
      <x:c r="I27" s="10" t="str">
        <x:v>计入参考小计</x:v>
      </x:c>
      <x:c r="J27" s="10" t="str">
        <x:v>BOM预算参考，非供应商实报。美元单价取整后乘本案数量；不重复除以0.7。原机品牌型号、现场配置、国际税运及境外安装待确认。</x:v>
      </x:c>
    </x:row>
    <x:row r="28" ht="74" customHeight="1">
      <x:c r="A28" s="10" t="str">
        <x:v>LK-034</x:v>
      </x:c>
      <x:c r="B28" s="10" t="str">
        <x:v>lk-bom-34</x:v>
      </x:c>
      <x:c r="C28" s="10" t="str">
        <x:v>不锈钢侧置工作台</x:v>
      </x:c>
      <x:c r="D28" s="10" t="str">
        <x:v>CNY</x:v>
      </x:c>
      <x:c r="E28" s="10" t="str">
        <x:v>台</x:v>
      </x:c>
      <x:c r="F28" s="11" t="n">
        <x:v>477.52</x:v>
      </x:c>
      <x:c r="G28" s="13" t="n">
        <x:f>ROUND(F28/$D$4,0)</x:f>
        <x:v>71</x:v>
      </x:c>
      <x:c r="H28" s="13" t="n">
        <x:v>1</x:v>
      </x:c>
      <x:c r="I28" s="10" t="str">
        <x:v>计入参考小计</x:v>
      </x:c>
      <x:c r="J28" s="10" t="str">
        <x:v>BOM预算参考，非供应商实报。美元单价取整后乘本案数量；不重复除以0.7。原机品牌型号、现场配置、国际税运及境外安装待确认。</x:v>
      </x:c>
    </x:row>
    <x:row r="29" ht="74" customHeight="1">
      <x:c r="A29" s="10" t="str">
        <x:v>LK-043</x:v>
      </x:c>
      <x:c r="B29" s="10" t="str">
        <x:v>lk-bom-43</x:v>
      </x:c>
      <x:c r="C29" s="10" t="str">
        <x:v>蓝盖刻度量杯壶</x:v>
      </x:c>
      <x:c r="D29" s="10" t="str">
        <x:v>CNY</x:v>
      </x:c>
      <x:c r="E29" s="10" t="str">
        <x:v>个</x:v>
      </x:c>
      <x:c r="F29" s="11" t="n">
        <x:v>28.84</x:v>
      </x:c>
      <x:c r="G29" s="13" t="n">
        <x:f>ROUND(F29/$D$4,0)</x:f>
        <x:v>4</x:v>
      </x:c>
      <x:c r="H29" s="13" t="n">
        <x:v>1</x:v>
      </x:c>
      <x:c r="I29" s="10" t="str">
        <x:v>计入参考小计</x:v>
      </x:c>
      <x:c r="J29" s="10" t="str">
        <x:v>BOM预算参考，非供应商实报。美元单价取整后乘本案数量；不重复除以0.7。原机品牌型号、现场配置、国际税运及境外安装待确认。</x:v>
      </x:c>
    </x:row>
    <x:row r="30" ht="74" customHeight="1">
      <x:c r="A30" s="10" t="str">
        <x:v>LK-031</x:v>
      </x:c>
      <x:c r="B30" s="10" t="str">
        <x:v>lk-bom-31</x:v>
      </x:c>
      <x:c r="C30" s="10" t="str">
        <x:v>不锈钢双槽清洗台</x:v>
      </x:c>
      <x:c r="D30" s="10" t="str">
        <x:v>CNY</x:v>
      </x:c>
      <x:c r="E30" s="10" t="str">
        <x:v>套</x:v>
      </x:c>
      <x:c r="F30" s="11" t="n">
        <x:v>1756.08</x:v>
      </x:c>
      <x:c r="G30" s="13" t="n">
        <x:f>ROUND(F30/$D$4,0)</x:f>
        <x:v>261</x:v>
      </x:c>
      <x:c r="H30" s="13" t="n">
        <x:v>1</x:v>
      </x:c>
      <x:c r="I30" s="10" t="str">
        <x:v>计入参考小计</x:v>
      </x:c>
      <x:c r="J30" s="10" t="str">
        <x:v>BOM预算参考，非供应商实报。美元单价取整后乘本案数量；不重复除以0.7。原机品牌型号、现场配置、国际税运及境外安装待确认。</x:v>
      </x:c>
    </x:row>
    <x:row r="31" ht="74" customHeight="1">
      <x:c r="A31" s="10" t="str">
        <x:v>LK-032</x:v>
      </x:c>
      <x:c r="B31" s="10" t="str">
        <x:v>lk-bom-32</x:v>
      </x:c>
      <x:c r="C31" s="10" t="str">
        <x:v>鹅颈冷热水龙头</x:v>
      </x:c>
      <x:c r="D31" s="10" t="str">
        <x:v>CNY</x:v>
      </x:c>
      <x:c r="E31" s="10" t="str">
        <x:v>套</x:v>
      </x:c>
      <x:c r="F31" s="11" t="n">
        <x:v>158.62</x:v>
      </x:c>
      <x:c r="G31" s="13" t="n">
        <x:f>ROUND(F31/$D$4,0)</x:f>
        <x:v>24</x:v>
      </x:c>
      <x:c r="H31" s="13" t="n">
        <x:v>1</x:v>
      </x:c>
      <x:c r="I31" s="10" t="str">
        <x:v>计入参考小计</x:v>
      </x:c>
      <x:c r="J31" s="10" t="str">
        <x:v>BOM预算参考，非供应商实报。美元单价取整后乘本案数量；不重复除以0.7。原机品牌型号、现场配置、国际税运及境外安装待确认。</x:v>
      </x:c>
    </x:row>
    <x:row r="32" ht="74" customHeight="1">
      <x:c r="A32" s="10" t="str">
        <x:v>LK-033</x:v>
      </x:c>
      <x:c r="B32" s="10" t="str">
        <x:v>lk-bom-33</x:v>
      </x:c>
      <x:c r="C32" s="10" t="str">
        <x:v>鹅颈净水龙头</x:v>
      </x:c>
      <x:c r="D32" s="10" t="str">
        <x:v>CNY</x:v>
      </x:c>
      <x:c r="E32" s="10" t="str">
        <x:v>套</x:v>
      </x:c>
      <x:c r="F32" s="11" t="n">
        <x:v>72.1</x:v>
      </x:c>
      <x:c r="G32" s="13" t="n">
        <x:f>ROUND(F32/$D$4,0)</x:f>
        <x:v>11</x:v>
      </x:c>
      <x:c r="H32" s="13" t="n">
        <x:v>1</x:v>
      </x:c>
      <x:c r="I32" s="10" t="str">
        <x:v>计入参考小计</x:v>
      </x:c>
      <x:c r="J32" s="10" t="str">
        <x:v>BOM预算参考，非供应商实报。美元单价取整后乘本案数量；不重复除以0.7。原机品牌型号、现场配置、国际税运及境外安装待确认。</x:v>
      </x:c>
    </x:row>
    <x:row r="33" ht="74" customHeight="1">
      <x:c r="A33" s="10" t="str">
        <x:v>LK-041</x:v>
      </x:c>
      <x:c r="B33" s="10" t="str">
        <x:v>lk-bom-41</x:v>
      </x:c>
      <x:c r="C33" s="10" t="str">
        <x:v>不锈钢台上置物架</x:v>
      </x:c>
      <x:c r="D33" s="10" t="str">
        <x:v>CNY</x:v>
      </x:c>
      <x:c r="E33" s="10" t="str">
        <x:v>组</x:v>
      </x:c>
      <x:c r="F33" s="11" t="n">
        <x:v>305.49</x:v>
      </x:c>
      <x:c r="G33" s="13" t="n">
        <x:f>ROUND(F33/$D$4,0)</x:f>
        <x:v>45</x:v>
      </x:c>
      <x:c r="H33" s="13" t="n">
        <x:v>1</x:v>
      </x:c>
      <x:c r="I33" s="10" t="str">
        <x:v>计入参考小计</x:v>
      </x:c>
      <x:c r="J33" s="10" t="str">
        <x:v>BOM预算参考，非供应商实报。美元单价取整后乘本案数量；不重复除以0.7。原机品牌型号、现场配置、国际税运及境外安装待确认。</x:v>
      </x:c>
    </x:row>
    <x:row r="34" ht="74" customHeight="1">
      <x:c r="A34" s="10" t="str">
        <x:v>LK-042</x:v>
      </x:c>
      <x:c r="B34" s="10" t="str">
        <x:v>lk-bom-42</x:v>
      </x:c>
      <x:c r="C34" s="10" t="str">
        <x:v>带盖透明备料箱</x:v>
      </x:c>
      <x:c r="D34" s="10" t="str">
        <x:v>CNY</x:v>
      </x:c>
      <x:c r="E34" s="10" t="str">
        <x:v>个</x:v>
      </x:c>
      <x:c r="F34" s="11" t="n">
        <x:v>36.05</x:v>
      </x:c>
      <x:c r="G34" s="13" t="n">
        <x:f>ROUND(F34/$D$4,0)</x:f>
        <x:v>5</x:v>
      </x:c>
      <x:c r="H34" s="13" t="n">
        <x:v>1</x:v>
      </x:c>
      <x:c r="I34" s="10" t="str">
        <x:v>计入参考小计</x:v>
      </x:c>
      <x:c r="J34" s="10" t="str">
        <x:v>BOM预算参考，非供应商实报。美元单价取整后乘本案数量；不重复除以0.7。原机品牌型号、现场配置、国际税运及境外安装待确认。</x:v>
      </x:c>
    </x:row>
    <x:row r="35" ht="74" customHeight="1">
      <x:c r="A35" s="10" t="str">
        <x:v>LK-044</x:v>
      </x:c>
      <x:c r="B35" s="10" t="str">
        <x:v>lk-bom-44</x:v>
      </x:c>
      <x:c r="C35" s="10" t="str">
        <x:v>透明饮品周转桶</x:v>
      </x:c>
      <x:c r="D35" s="10" t="str">
        <x:v>CNY</x:v>
      </x:c>
      <x:c r="E35" s="10" t="str">
        <x:v>个</x:v>
      </x:c>
      <x:c r="F35" s="11" t="n">
        <x:v>57.68</x:v>
      </x:c>
      <x:c r="G35" s="13" t="n">
        <x:f>ROUND(F35/$D$4,0)</x:f>
        <x:v>9</x:v>
      </x:c>
      <x:c r="H35" s="13" t="n">
        <x:v>1</x:v>
      </x:c>
      <x:c r="I35" s="10" t="str">
        <x:v>计入参考小计</x:v>
      </x:c>
      <x:c r="J35" s="10" t="str">
        <x:v>BOM预算参考，非供应商实报。美元单价取整后乘本案数量；不重复除以0.7。原机品牌型号、现场配置、国际税运及境外安装待确认。</x:v>
      </x:c>
    </x:row>
    <x:row r="36" ht="74" customHeight="1">
      <x:c r="A36" s="10" t="str">
        <x:v>LK-049</x:v>
      </x:c>
      <x:c r="B36" s="10" t="str">
        <x:v>lk-bom-49</x:v>
      </x:c>
      <x:c r="C36" s="10" t="str">
        <x:v>透明抽屉式收纳盒</x:v>
      </x:c>
      <x:c r="D36" s="10" t="str">
        <x:v>CNY</x:v>
      </x:c>
      <x:c r="E36" s="10" t="str">
        <x:v>组</x:v>
      </x:c>
      <x:c r="F36" s="11" t="n">
        <x:v>83.64</x:v>
      </x:c>
      <x:c r="G36" s="13" t="n">
        <x:f>ROUND(F36/$D$4,0)</x:f>
        <x:v>12</x:v>
      </x:c>
      <x:c r="H36" s="13" t="n">
        <x:v>1</x:v>
      </x:c>
      <x:c r="I36" s="10" t="str">
        <x:v>计入参考小计</x:v>
      </x:c>
      <x:c r="J36" s="10" t="str">
        <x:v>BOM预算参考，非供应商实报。美元单价取整后乘本案数量；不重复除以0.7。原机品牌型号、现场配置、国际税运及境外安装待确认。</x:v>
      </x:c>
    </x:row>
    <x:row r="37" ht="74" customHeight="1">
      <x:c r="A37" s="10" t="str">
        <x:v>LK-045</x:v>
      </x:c>
      <x:c r="B37" s="10" t="str">
        <x:v>lk-bom-45</x:v>
      </x:c>
      <x:c r="C37" s="10" t="str">
        <x:v>不锈钢份数盒带盖</x:v>
      </x:c>
      <x:c r="D37" s="10" t="str">
        <x:v>CNY</x:v>
      </x:c>
      <x:c r="E37" s="10" t="str">
        <x:v>个</x:v>
      </x:c>
      <x:c r="F37" s="11" t="n">
        <x:v>46.14</x:v>
      </x:c>
      <x:c r="G37" s="13" t="n">
        <x:f>ROUND(F37/$D$4,0)</x:f>
        <x:v>7</x:v>
      </x:c>
      <x:c r="H37" s="13" t="n">
        <x:v>1</x:v>
      </x:c>
      <x:c r="I37" s="10" t="str">
        <x:v>计入参考小计</x:v>
      </x:c>
      <x:c r="J37" s="10" t="str">
        <x:v>BOM预算参考，非供应商实报。美元单价取整后乘本案数量；不重复除以0.7。原机品牌型号、现场配置、国际税运及境外安装待确认。</x:v>
      </x:c>
    </x:row>
    <x:row r="38" ht="74" customHeight="1">
      <x:c r="A38" s="10" t="str">
        <x:v>LK-046</x:v>
      </x:c>
      <x:c r="B38" s="10" t="str">
        <x:v>lk-bom-46</x:v>
      </x:c>
      <x:c r="C38" s="10" t="str">
        <x:v>奶茶挤酱瓶</x:v>
      </x:c>
      <x:c r="D38" s="10" t="str">
        <x:v>CNY</x:v>
      </x:c>
      <x:c r="E38" s="10" t="str">
        <x:v>个</x:v>
      </x:c>
      <x:c r="F38" s="11" t="n">
        <x:v>7.93</x:v>
      </x:c>
      <x:c r="G38" s="13" t="n">
        <x:f>ROUND(F38/$D$4,0)</x:f>
        <x:v>1</x:v>
      </x:c>
      <x:c r="H38" s="13" t="n">
        <x:v>1</x:v>
      </x:c>
      <x:c r="I38" s="10" t="str">
        <x:v>计入参考小计</x:v>
      </x:c>
      <x:c r="J38" s="10" t="str">
        <x:v>BOM预算参考，非供应商实报。美元单价取整后乘本案数量；不重复除以0.7。原机品牌型号、现场配置、国际税运及境外安装待确认。</x:v>
      </x:c>
    </x:row>
    <x:row r="39" ht="74" customHeight="1">
      <x:c r="A39" s="10" t="str">
        <x:v>LK-047</x:v>
      </x:c>
      <x:c r="B39" s="10" t="str">
        <x:v>lk-bom-47</x:v>
      </x:c>
      <x:c r="C39" s="10" t="str">
        <x:v>金属调味撒粉罐</x:v>
      </x:c>
      <x:c r="D39" s="10" t="str">
        <x:v>CNY</x:v>
      </x:c>
      <x:c r="E39" s="10" t="str">
        <x:v>个</x:v>
      </x:c>
      <x:c r="F39" s="11" t="n">
        <x:v>14.42</x:v>
      </x:c>
      <x:c r="G39" s="13" t="n">
        <x:f>ROUND(F39/$D$4,0)</x:f>
        <x:v>2</x:v>
      </x:c>
      <x:c r="H39" s="13" t="n">
        <x:v>1</x:v>
      </x:c>
      <x:c r="I39" s="10" t="str">
        <x:v>计入参考小计</x:v>
      </x:c>
      <x:c r="J39" s="10" t="str">
        <x:v>BOM预算参考，非供应商实报。美元单价取整后乘本案数量；不重复除以0.7。原机品牌型号、现场配置、国际税运及境外安装待确认。</x:v>
      </x:c>
    </x:row>
    <x:row r="40" ht="74" customHeight="1">
      <x:c r="A40" s="10" t="str">
        <x:v>LK-054</x:v>
      </x:c>
      <x:c r="B40" s="10" t="str">
        <x:v>lk-bom-54</x:v>
      </x:c>
      <x:c r="C40" s="10" t="str">
        <x:v>长方形脚踏垃圾桶</x:v>
      </x:c>
      <x:c r="D40" s="10" t="str">
        <x:v>CNY</x:v>
      </x:c>
      <x:c r="E40" s="10" t="str">
        <x:v>个</x:v>
      </x:c>
      <x:c r="F40" s="11" t="n">
        <x:v>100.94</x:v>
      </x:c>
      <x:c r="G40" s="13" t="n">
        <x:f>ROUND(F40/$D$4,0)</x:f>
        <x:v>15</x:v>
      </x:c>
      <x:c r="H40" s="13" t="n">
        <x:v>1</x:v>
      </x:c>
      <x:c r="I40" s="10" t="str">
        <x:v>计入参考小计</x:v>
      </x:c>
      <x:c r="J40" s="10" t="str">
        <x:v>BOM预算参考，非供应商实报。美元单价取整后乘本案数量；不重复除以0.7。原机品牌型号、现场配置、国际税运及境外安装待确认。</x:v>
      </x:c>
    </x:row>
    <x:row r="41" ht="74" customHeight="1">
      <x:c r="A41" s="10" t="str">
        <x:v>LK-055</x:v>
      </x:c>
      <x:c r="B41" s="10" t="str">
        <x:v>lk-bom-55</x:v>
      </x:c>
      <x:c r="C41" s="10" t="str">
        <x:v>食品级塑料水桶</x:v>
      </x:c>
      <x:c r="D41" s="10" t="str">
        <x:v>CNY</x:v>
      </x:c>
      <x:c r="E41" s="10" t="str">
        <x:v>个</x:v>
      </x:c>
      <x:c r="F41" s="11" t="n">
        <x:v>23.07</x:v>
      </x:c>
      <x:c r="G41" s="13" t="n">
        <x:f>ROUND(F41/$D$4,0)</x:f>
        <x:v>3</x:v>
      </x:c>
      <x:c r="H41" s="13" t="n">
        <x:v>1</x:v>
      </x:c>
      <x:c r="I41" s="10" t="str">
        <x:v>计入参考小计</x:v>
      </x:c>
      <x:c r="J41" s="10" t="str">
        <x:v>BOM预算参考，非供应商实报。美元单价取整后乘本案数量；不重复除以0.7。原机品牌型号、现场配置、国际税运及境外安装待确认。</x:v>
      </x:c>
    </x:row>
    <x:row r="42" ht="74" customHeight="1">
      <x:c r="A42" s="10" t="str">
        <x:v>LK-080</x:v>
      </x:c>
      <x:c r="B42" s="10" t="str">
        <x:v>lk-bom-80</x:v>
      </x:c>
      <x:c r="C42" s="10" t="str">
        <x:v>金属方形开口垃圾桶</x:v>
      </x:c>
      <x:c r="D42" s="10" t="str">
        <x:v>CNY</x:v>
      </x:c>
      <x:c r="E42" s="10" t="str">
        <x:v>个</x:v>
      </x:c>
      <x:c r="F42" s="11" t="n">
        <x:v>209.09</x:v>
      </x:c>
      <x:c r="G42" s="13" t="n">
        <x:f>ROUND(F42/$D$4,0)</x:f>
        <x:v>31</x:v>
      </x:c>
      <x:c r="H42" s="13" t="n">
        <x:v>1</x:v>
      </x:c>
      <x:c r="I42" s="10" t="str">
        <x:v>计入参考小计</x:v>
      </x:c>
      <x:c r="J42" s="10" t="str">
        <x:v>BOM预算参考，非供应商实报。美元单价取整后乘本案数量；不重复除以0.7。原机品牌型号、现场配置、国际税运及境外安装待确认。</x:v>
      </x:c>
    </x:row>
    <x:row r="43" ht="74" customHeight="1">
      <x:c r="A43" s="10" t="str">
        <x:v>LK-066</x:v>
      </x:c>
      <x:c r="B43" s="10" t="str">
        <x:v>lk-bom-66</x:v>
      </x:c>
      <x:c r="C43" s="10" t="str">
        <x:v>单杯手提纸袋</x:v>
      </x:c>
      <x:c r="D43" s="10" t="str">
        <x:v>CNY</x:v>
      </x:c>
      <x:c r="E43" s="10" t="str">
        <x:v>个</x:v>
      </x:c>
      <x:c r="F43" s="11" t="n">
        <x:v>1.15</x:v>
      </x:c>
      <x:c r="G43" s="13"/>
      <x:c r="H43" s="13" t="n">
        <x:v>1</x:v>
      </x:c>
      <x:c r="I43" s="10" t="str">
        <x:v>仅陈列</x:v>
      </x:c>
      <x:c r="J43" s="10" t="str">
        <x:v>采购包规和备货数量待确认；原币单价仅参考</x:v>
      </x:c>
    </x:row>
    <x:row r="44" ht="74" customHeight="1">
      <x:c r="A44" s="10" t="str">
        <x:v>LK-067</x:v>
      </x:c>
      <x:c r="B44" s="10" t="str">
        <x:v>lk-bom-67</x:v>
      </x:c>
      <x:c r="C44" s="10" t="str">
        <x:v>双杯手提纸袋</x:v>
      </x:c>
      <x:c r="D44" s="10" t="str">
        <x:v>CNY</x:v>
      </x:c>
      <x:c r="E44" s="10" t="str">
        <x:v>个</x:v>
      </x:c>
      <x:c r="F44" s="11" t="n">
        <x:v>1.44</x:v>
      </x:c>
      <x:c r="G44" s="13"/>
      <x:c r="H44" s="13" t="n">
        <x:v>1</x:v>
      </x:c>
      <x:c r="I44" s="10" t="str">
        <x:v>仅陈列</x:v>
      </x:c>
      <x:c r="J44" s="10" t="str">
        <x:v>采购包规和备货数量待确认；原币单价仅参考</x:v>
      </x:c>
    </x:row>
    <x:row r="45" ht="74" customHeight="1">
      <x:c r="A45" s="10" t="str">
        <x:v>LK-068</x:v>
      </x:c>
      <x:c r="B45" s="10" t="str">
        <x:v>lk-bom-68</x:v>
      </x:c>
      <x:c r="C45" s="10" t="str">
        <x:v>纸浆双杯托</x:v>
      </x:c>
      <x:c r="D45" s="10" t="str">
        <x:v>CNY</x:v>
      </x:c>
      <x:c r="E45" s="10" t="str">
        <x:v>个</x:v>
      </x:c>
      <x:c r="F45" s="11" t="n">
        <x:v>0.33</x:v>
      </x:c>
      <x:c r="G45" s="13"/>
      <x:c r="H45" s="13" t="n">
        <x:v>1</x:v>
      </x:c>
      <x:c r="I45" s="10" t="str">
        <x:v>仅陈列</x:v>
      </x:c>
      <x:c r="J45" s="10" t="str">
        <x:v>采购包规和备货数量待确认；原币单价仅参考</x:v>
      </x:c>
    </x:row>
    <x:row r="46" ht="74" customHeight="1">
      <x:c r="A46" s="10" t="str">
        <x:v>LK-069</x:v>
      </x:c>
      <x:c r="B46" s="10" t="str">
        <x:v>lk-bom-69</x:v>
      </x:c>
      <x:c r="C46" s="10" t="str">
        <x:v>纸浆四杯托</x:v>
      </x:c>
      <x:c r="D46" s="10" t="str">
        <x:v>CNY</x:v>
      </x:c>
      <x:c r="E46" s="10" t="str">
        <x:v>个</x:v>
      </x:c>
      <x:c r="F46" s="11" t="n">
        <x:v>0.5</x:v>
      </x:c>
      <x:c r="G46" s="13"/>
      <x:c r="H46" s="13" t="n">
        <x:v>1</x:v>
      </x:c>
      <x:c r="I46" s="10" t="str">
        <x:v>仅陈列</x:v>
      </x:c>
      <x:c r="J46" s="10" t="str">
        <x:v>采购包规和备货数量待确认；原币单价仅参考</x:v>
      </x:c>
    </x:row>
    <x:row r="47" ht="74" customHeight="1">
      <x:c r="A47" s="10" t="str">
        <x:v>LK-052</x:v>
      </x:c>
      <x:c r="B47" s="10" t="str">
        <x:v>lk-bom-52</x:v>
      </x:c>
      <x:c r="C47" s="10" t="str">
        <x:v>台式胶带切割器</x:v>
      </x:c>
      <x:c r="D47" s="10" t="str">
        <x:v>CNY</x:v>
      </x:c>
      <x:c r="E47" s="10" t="str">
        <x:v>个</x:v>
      </x:c>
      <x:c r="F47" s="11" t="n">
        <x:v>23.07</x:v>
      </x:c>
      <x:c r="G47" s="13" t="n">
        <x:f>ROUND(F47/$D$4,0)</x:f>
        <x:v>3</x:v>
      </x:c>
      <x:c r="H47" s="13" t="n">
        <x:v>1</x:v>
      </x:c>
      <x:c r="I47" s="10" t="str">
        <x:v>计入参考小计</x:v>
      </x:c>
      <x:c r="J47" s="10" t="str">
        <x:v>BOM预算参考，非供应商实报。美元单价取整后乘本案数量；不重复除以0.7。原机品牌型号、现场配置、国际税运及境外安装待确认。</x:v>
      </x:c>
    </x:row>
    <x:row r="48" ht="74" customHeight="1">
      <x:c r="A48" s="10" t="str">
        <x:v>LK-021</x:v>
      </x:c>
      <x:c r="B48" s="10" t="str">
        <x:v>lk-bom-21</x:v>
      </x:c>
      <x:c r="C48" s="10" t="str">
        <x:v>横屏数字菜单显示器</x:v>
      </x:c>
      <x:c r="D48" s="10" t="str">
        <x:v>CNY</x:v>
      </x:c>
      <x:c r="E48" s="10" t="str">
        <x:v>台</x:v>
      </x:c>
      <x:c r="F48" s="11" t="n">
        <x:v>1946.7</x:v>
      </x:c>
      <x:c r="G48" s="13" t="n">
        <x:f>ROUND(F48/$D$4,0)</x:f>
        <x:v>289</x:v>
      </x:c>
      <x:c r="H48" s="13" t="n">
        <x:v>3</x:v>
      </x:c>
      <x:c r="I48" s="10" t="str">
        <x:v>计入参考小计</x:v>
      </x:c>
      <x:c r="J48" s="10" t="str">
        <x:v>BOM预算参考，非供应商实报。美元单价取整后乘本案数量；不重复除以0.7。原机品牌型号、现场配置、国际税运及境外安装待确认。</x:v>
      </x:c>
    </x:row>
    <x:row r="49" ht="74" customHeight="1">
      <x:c r="A49" s="10" t="str">
        <x:v>LK-013</x:v>
      </x:c>
      <x:c r="B49" s="10" t="str">
        <x:v>lk-bom-13</x:v>
      </x:c>
      <x:c r="C49" s="10" t="str">
        <x:v>luckin coffee吊装发光标识</x:v>
      </x:c>
      <x:c r="D49" s="10" t="str">
        <x:v>CNY</x:v>
      </x:c>
      <x:c r="E49" s="10" t="str">
        <x:v>套</x:v>
      </x:c>
      <x:c r="F49" s="11" t="n">
        <x:v>553.38</x:v>
      </x:c>
      <x:c r="G49" s="13" t="n">
        <x:f>ROUND(F49/$D$4,0)</x:f>
        <x:v>82</x:v>
      </x:c>
      <x:c r="H49" s="13" t="n">
        <x:v>1</x:v>
      </x:c>
      <x:c r="I49" s="10" t="str">
        <x:v>计入参考小计</x:v>
      </x:c>
      <x:c r="J49" s="10" t="str">
        <x:v>BOM预算参考，非供应商实报。美元单价取整后乘本案数量；不重复除以0.7。原机品牌型号、现场配置、国际税运及境外安装待确认。</x:v>
      </x:c>
    </x:row>
    <x:row r="50" ht="74" customHeight="1">
      <x:c r="A50" s="10" t="str">
        <x:v>LK-014</x:v>
      </x:c>
      <x:c r="B50" s="10" t="str">
        <x:v>lk-bom-14</x:v>
      </x:c>
      <x:c r="C50" s="10" t="str">
        <x:v>蓝色吊装金属横杆</x:v>
      </x:c>
      <x:c r="D50" s="10" t="str">
        <x:v>CNY</x:v>
      </x:c>
      <x:c r="E50" s="10" t="str">
        <x:v>米</x:v>
      </x:c>
      <x:c r="F50" s="11" t="n">
        <x:v>113.17</x:v>
      </x:c>
      <x:c r="G50" s="13" t="n">
        <x:f>ROUND(F50/$D$4,0)</x:f>
        <x:v>17</x:v>
      </x:c>
      <x:c r="H50" s="13" t="n">
        <x:v>2</x:v>
      </x:c>
      <x:c r="I50" s="10" t="str">
        <x:v>计入参考小计</x:v>
      </x:c>
      <x:c r="J50" s="10" t="str">
        <x:v>BOM预算参考，非供应商实报。美元单价取整后乘本案数量；不重复除以0.7。原机品牌型号、现场配置、国际税运及境外安装待确认。</x:v>
      </x:c>
    </x:row>
    <x:row r="51" ht="74" customHeight="1">
      <x:c r="A51" s="10" t="str">
        <x:v>LK-015</x:v>
      </x:c>
      <x:c r="B51" s="10" t="str">
        <x:v>lk-bom-15</x:v>
      </x:c>
      <x:c r="C51" s="10" t="str">
        <x:v>咖啡主题组合装饰画</x:v>
      </x:c>
      <x:c r="D51" s="10" t="str">
        <x:v>CNY</x:v>
      </x:c>
      <x:c r="E51" s="10" t="str">
        <x:v>幅</x:v>
      </x:c>
      <x:c r="F51" s="11" t="n">
        <x:v>93.73</x:v>
      </x:c>
      <x:c r="G51" s="13" t="n">
        <x:f>ROUND(F51/$D$4,0)</x:f>
        <x:v>14</x:v>
      </x:c>
      <x:c r="H51" s="13" t="n">
        <x:v>1</x:v>
      </x:c>
      <x:c r="I51" s="10" t="str">
        <x:v>计入参考小计</x:v>
      </x:c>
      <x:c r="J51" s="10" t="str">
        <x:v>BOM预算参考，非供应商实报。美元单价取整后乘本案数量；不重复除以0.7。原机品牌型号、现场配置、国际税运及境外安装待确认。</x:v>
      </x:c>
    </x:row>
    <x:row r="52" ht="74" customHeight="1">
      <x:c r="A52" s="10" t="str">
        <x:v>LK-016</x:v>
      </x:c>
      <x:c r="B52" s="10" t="str">
        <x:v>lk-bom-16</x:v>
      </x:c>
      <x:c r="C52" s="10" t="str">
        <x:v>木纹英文立体字装饰牌</x:v>
      </x:c>
      <x:c r="D52" s="10" t="str">
        <x:v>CNY</x:v>
      </x:c>
      <x:c r="E52" s="10" t="str">
        <x:v>块</x:v>
      </x:c>
      <x:c r="F52" s="11" t="n">
        <x:v>226.57</x:v>
      </x:c>
      <x:c r="G52" s="13" t="n">
        <x:f>ROUND(F52/$D$4,0)</x:f>
        <x:v>34</x:v>
      </x:c>
      <x:c r="H52" s="13" t="n">
        <x:v>1</x:v>
      </x:c>
      <x:c r="I52" s="10" t="str">
        <x:v>计入参考小计</x:v>
      </x:c>
      <x:c r="J52" s="10" t="str">
        <x:v>BOM预算参考，非供应商实报。美元单价取整后乘本案数量；不重复除以0.7。原机品牌型号、现场配置、国际税运及境外安装待确认。</x:v>
      </x:c>
    </x:row>
    <x:row r="53" ht="74" customHeight="1">
      <x:c r="A53" s="10" t="str">
        <x:v>LK-017</x:v>
      </x:c>
      <x:c r="B53" s="10" t="str">
        <x:v>lk-bom-17</x:v>
      </x:c>
      <x:c r="C53" s="10" t="str">
        <x:v>落地异形人像广告立牌</x:v>
      </x:c>
      <x:c r="D53" s="10" t="str">
        <x:v>CNY</x:v>
      </x:c>
      <x:c r="E53" s="10" t="str">
        <x:v>块</x:v>
      </x:c>
      <x:c r="F53" s="11" t="n">
        <x:v>237.93</x:v>
      </x:c>
      <x:c r="G53" s="13" t="n">
        <x:f>ROUND(F53/$D$4,0)</x:f>
        <x:v>35</x:v>
      </x:c>
      <x:c r="H53" s="13" t="n">
        <x:v>1</x:v>
      </x:c>
      <x:c r="I53" s="10" t="str">
        <x:v>计入参考小计</x:v>
      </x:c>
      <x:c r="J53" s="10" t="str">
        <x:v>BOM预算参考，非供应商实报。美元单价取整后乘本案数量；不重复除以0.7。原机品牌型号、现场配置、国际税运及境外安装待确认。</x:v>
      </x:c>
    </x:row>
    <x:row r="54" ht="74" customHeight="1">
      <x:c r="A54" s="10" t="str">
        <x:v>LK-019</x:v>
      </x:c>
      <x:c r="B54" s="10" t="str">
        <x:v>lk-bom-19</x:v>
      </x:c>
      <x:c r="C54" s="10" t="str">
        <x:v>金属台式A4价目牌架</x:v>
      </x:c>
      <x:c r="D54" s="10" t="str">
        <x:v>CNY</x:v>
      </x:c>
      <x:c r="E54" s="10" t="str">
        <x:v>个</x:v>
      </x:c>
      <x:c r="F54" s="11" t="n">
        <x:v>50.47</x:v>
      </x:c>
      <x:c r="G54" s="13" t="n">
        <x:f>ROUND(F54/$D$4,0)</x:f>
        <x:v>7</x:v>
      </x:c>
      <x:c r="H54" s="13" t="n">
        <x:v>1</x:v>
      </x:c>
      <x:c r="I54" s="10" t="str">
        <x:v>计入参考小计</x:v>
      </x:c>
      <x:c r="J54" s="10" t="str">
        <x:v>BOM预算参考，非供应商实报。美元单价取整后乘本案数量；不重复除以0.7。原机品牌型号、现场配置、国际税运及境外安装待确认。</x:v>
      </x:c>
    </x:row>
    <x:row r="55" ht="74" customHeight="1">
      <x:c r="A55" s="10" t="str">
        <x:v>LK-020</x:v>
      </x:c>
      <x:c r="B55" s="10" t="str">
        <x:v>lk-bom-20</x:v>
      </x:c>
      <x:c r="C55" s="10" t="str">
        <x:v>透明亚克力证照框</x:v>
      </x:c>
      <x:c r="D55" s="10" t="str">
        <x:v>CNY</x:v>
      </x:c>
      <x:c r="E55" s="10" t="str">
        <x:v>个</x:v>
      </x:c>
      <x:c r="F55" s="11" t="n">
        <x:v>40.38</x:v>
      </x:c>
      <x:c r="G55" s="13" t="n">
        <x:f>ROUND(F55/$D$4,0)</x:f>
        <x:v>6</x:v>
      </x:c>
      <x:c r="H55" s="13" t="n">
        <x:v>1</x:v>
      </x:c>
      <x:c r="I55" s="10" t="str">
        <x:v>计入参考小计</x:v>
      </x:c>
      <x:c r="J55" s="10" t="str">
        <x:v>BOM预算参考，非供应商实报。美元单价取整后乘本案数量；不重复除以0.7。原机品牌型号、现场配置、国际税运及境外安装待确认。</x:v>
      </x:c>
    </x:row>
    <x:row r="56" ht="74" customHeight="1">
      <x:c r="A56" s="10" t="str">
        <x:v>LK-009</x:v>
      </x:c>
      <x:c r="B56" s="10" t="str">
        <x:v>lk-bom-9</x:v>
      </x:c>
      <x:c r="C56" s="10" t="str">
        <x:v>细杆飞碟吊灯</x:v>
      </x:c>
      <x:c r="D56" s="10" t="str">
        <x:v>CNY</x:v>
      </x:c>
      <x:c r="E56" s="10" t="str">
        <x:v>盏</x:v>
      </x:c>
      <x:c r="F56" s="11" t="n">
        <x:v>346.08</x:v>
      </x:c>
      <x:c r="G56" s="13" t="n">
        <x:f>ROUND(F56/$D$4,0)</x:f>
        <x:v>51</x:v>
      </x:c>
      <x:c r="H56" s="13" t="n">
        <x:v>8</x:v>
      </x:c>
      <x:c r="I56" s="10" t="str">
        <x:v>计入参考小计</x:v>
      </x:c>
      <x:c r="J56" s="10" t="str">
        <x:v>BOM预算参考，非供应商实报。美元单价取整后乘本案数量；不重复除以0.7。原机品牌型号、现场配置、国际税运及境外安装待确认。</x:v>
      </x:c>
    </x:row>
    <x:row r="57" ht="74" customHeight="1">
      <x:c r="A57" s="10" t="str">
        <x:v>LK-010</x:v>
      </x:c>
      <x:c r="B57" s="10" t="str">
        <x:v>lk-bom-10</x:v>
      </x:c>
      <x:c r="C57" s="10" t="str">
        <x:v>嵌入式LED筒灯</x:v>
      </x:c>
      <x:c r="D57" s="10" t="str">
        <x:v>CNY</x:v>
      </x:c>
      <x:c r="E57" s="10" t="str">
        <x:v>盏</x:v>
      </x:c>
      <x:c r="F57" s="11" t="n">
        <x:v>46.14</x:v>
      </x:c>
      <x:c r="G57" s="13" t="n">
        <x:f>ROUND(F57/$D$4,0)</x:f>
        <x:v>7</x:v>
      </x:c>
      <x:c r="H57" s="13" t="n">
        <x:v>4</x:v>
      </x:c>
      <x:c r="I57" s="10" t="str">
        <x:v>计入参考小计</x:v>
      </x:c>
      <x:c r="J57" s="10" t="str">
        <x:v>BOM预算参考，非供应商实报。美元单价取整后乘本案数量；不重复除以0.7。原机品牌型号、现场配置、国际税运及境外安装待确认。</x:v>
      </x:c>
    </x:row>
    <x:row r="58" ht="74" customHeight="1">
      <x:c r="A58" s="10" t="str">
        <x:v>LK-011</x:v>
      </x:c>
      <x:c r="B58" s="10" t="str">
        <x:v>lk-bom-11</x:v>
      </x:c>
      <x:c r="C58" s="10" t="str">
        <x:v>白色半碗壁灯</x:v>
      </x:c>
      <x:c r="D58" s="10" t="str">
        <x:v>CNY</x:v>
      </x:c>
      <x:c r="E58" s="10" t="str">
        <x:v>盏</x:v>
      </x:c>
      <x:c r="F58" s="11" t="n">
        <x:v>126.9</x:v>
      </x:c>
      <x:c r="G58" s="13" t="n">
        <x:f>ROUND(F58/$D$4,0)</x:f>
        <x:v>19</x:v>
      </x:c>
      <x:c r="H58" s="13" t="n">
        <x:v>3</x:v>
      </x:c>
      <x:c r="I58" s="10" t="str">
        <x:v>计入参考小计</x:v>
      </x:c>
      <x:c r="J58" s="10" t="str">
        <x:v>BOM预算参考，非供应商实报。美元单价取整后乘本案数量；不重复除以0.7。原机品牌型号、现场配置、国际税运及境外安装待确认。</x:v>
      </x:c>
    </x:row>
    <x:row r="59" ht="74" customHeight="1">
      <x:c r="A59" s="10" t="str">
        <x:v>LK-056</x:v>
      </x:c>
      <x:c r="B59" s="10" t="str">
        <x:v>lk-bom-56</x:v>
      </x:c>
      <x:c r="C59" s="10" t="str">
        <x:v>壁挂半球摄像机</x:v>
      </x:c>
      <x:c r="D59" s="10" t="str">
        <x:v>CNY</x:v>
      </x:c>
      <x:c r="E59" s="10" t="str">
        <x:v>台</x:v>
      </x:c>
      <x:c r="F59" s="11" t="n">
        <x:v>237.93</x:v>
      </x:c>
      <x:c r="G59" s="13" t="n">
        <x:f>ROUND(F59/$D$4,0)</x:f>
        <x:v>35</x:v>
      </x:c>
      <x:c r="H59" s="13" t="n">
        <x:v>1</x:v>
      </x:c>
      <x:c r="I59" s="10" t="str">
        <x:v>计入参考小计</x:v>
      </x:c>
      <x:c r="J59" s="10" t="str">
        <x:v>BOM预算参考，非供应商实报。美元单价取整后乘本案数量；不重复除以0.7。原机品牌型号、现场配置、国际税运及境外安装待确认。</x:v>
      </x:c>
    </x:row>
    <x:row r="60" ht="74" customHeight="1">
      <x:c r="A60" s="10" t="str">
        <x:v>LK-058</x:v>
      </x:c>
      <x:c r="B60" s="10" t="str">
        <x:v>lk-bom-58</x:v>
      </x:c>
      <x:c r="C60" s="10" t="str">
        <x:v>吸顶烟感探测器</x:v>
      </x:c>
      <x:c r="D60" s="10" t="str">
        <x:v>CNY</x:v>
      </x:c>
      <x:c r="E60" s="10" t="str">
        <x:v>个</x:v>
      </x:c>
      <x:c r="F60" s="11" t="n">
        <x:v>57.68</x:v>
      </x:c>
      <x:c r="G60" s="13" t="n">
        <x:f>ROUND(F60/$D$4,0)</x:f>
        <x:v>9</x:v>
      </x:c>
      <x:c r="H60" s="13" t="n">
        <x:v>1</x:v>
      </x:c>
      <x:c r="I60" s="10" t="str">
        <x:v>计入参考小计</x:v>
      </x:c>
      <x:c r="J60" s="10" t="str">
        <x:v>BOM预算参考，非供应商实报。美元单价取整后乘本案数量；不重复除以0.7。原机品牌型号、现场配置、国际税运及境外安装待确认。</x:v>
      </x:c>
    </x:row>
    <x:row r="61" ht="74" customHeight="1">
      <x:c r="A61" s="10" t="str">
        <x:v>LK-057</x:v>
      </x:c>
      <x:c r="B61" s="10" t="str">
        <x:v>lk-bom-57</x:v>
      </x:c>
      <x:c r="C61" s="10" t="str">
        <x:v>安全出口指示灯</x:v>
      </x:c>
      <x:c r="D61" s="10" t="str">
        <x:v>CNY</x:v>
      </x:c>
      <x:c r="E61" s="10" t="str">
        <x:v>套</x:v>
      </x:c>
      <x:c r="F61" s="11" t="n">
        <x:v>72.1</x:v>
      </x:c>
      <x:c r="G61" s="13" t="n">
        <x:f>ROUND(F61/$D$4,0)</x:f>
        <x:v>11</x:v>
      </x:c>
      <x:c r="H61" s="13" t="n">
        <x:v>2</x:v>
      </x:c>
      <x:c r="I61" s="10" t="str">
        <x:v>计入参考小计</x:v>
      </x:c>
      <x:c r="J61" s="10" t="str">
        <x:v>BOM预算参考，非供应商实报。美元单价取整后乘本案数量；不重复除以0.7。原机品牌型号、现场配置、国际税运及境外安装待确认。</x:v>
      </x:c>
    </x:row>
    <x:row r="62" ht="74" customHeight="1">
      <x:c r="A62" s="10" t="str">
        <x:v>LK-059</x:v>
      </x:c>
      <x:c r="B62" s="10" t="str">
        <x:v>lk-bom-59</x:v>
      </x:c>
      <x:c r="C62" s="10" t="str">
        <x:v>门顶风幕机</x:v>
      </x:c>
      <x:c r="D62" s="10" t="str">
        <x:v>CNY</x:v>
      </x:c>
      <x:c r="E62" s="10" t="str">
        <x:v>台</x:v>
      </x:c>
      <x:c r="F62" s="11" t="n">
        <x:v>937.3</x:v>
      </x:c>
      <x:c r="G62" s="13" t="n">
        <x:f>ROUND(F62/$D$4,0)</x:f>
        <x:v>139</x:v>
      </x:c>
      <x:c r="H62" s="13" t="n">
        <x:v>1</x:v>
      </x:c>
      <x:c r="I62" s="10" t="str">
        <x:v>计入参考小计</x:v>
      </x:c>
      <x:c r="J62" s="10" t="str">
        <x:v>BOM预算参考，非供应商实报。美元单价取整后乘本案数量；不重复除以0.7。原机品牌型号、现场配置、国际税运及境外安装待确认。</x:v>
      </x:c>
    </x:row>
    <x:row r="63" ht="74" customHeight="1">
      <x:c r="A63" s="10" t="str">
        <x:v>LK-060</x:v>
      </x:c>
      <x:c r="B63" s="10" t="str">
        <x:v>lk-bom-60</x:v>
      </x:c>
      <x:c r="C63" s="10" t="str">
        <x:v>圆形旋流风口</x:v>
      </x:c>
      <x:c r="D63" s="10" t="str">
        <x:v>CNY</x:v>
      </x:c>
      <x:c r="E63" s="10" t="str">
        <x:v>个</x:v>
      </x:c>
      <x:c r="F63" s="11" t="n">
        <x:v>69.22</x:v>
      </x:c>
      <x:c r="G63" s="13" t="n">
        <x:f>ROUND(F63/$D$4,0)</x:f>
        <x:v>10</x:v>
      </x:c>
      <x:c r="H63" s="13" t="n">
        <x:v>2</x:v>
      </x:c>
      <x:c r="I63" s="10" t="str">
        <x:v>计入参考小计</x:v>
      </x:c>
      <x:c r="J63" s="10" t="str">
        <x:v>BOM预算参考，非供应商实报。美元单价取整后乘本案数量；不重复除以0.7。原机品牌型号、现场配置、国际税运及境外安装待确认。</x:v>
      </x:c>
    </x:row>
    <x:row r="64" ht="74" customHeight="1">
      <x:c r="A64" s="10" t="str">
        <x:v>LK-061</x:v>
      </x:c>
      <x:c r="B64" s="10" t="str">
        <x:v>lk-bom-61</x:v>
      </x:c>
      <x:c r="C64" s="10" t="str">
        <x:v>方形百叶回风口</x:v>
      </x:c>
      <x:c r="D64" s="10" t="str">
        <x:v>CNY</x:v>
      </x:c>
      <x:c r="E64" s="10" t="str">
        <x:v>个</x:v>
      </x:c>
      <x:c r="F64" s="11" t="n">
        <x:v>122.57</x:v>
      </x:c>
      <x:c r="G64" s="13" t="n">
        <x:f>ROUND(F64/$D$4,0)</x:f>
        <x:v>18</x:v>
      </x:c>
      <x:c r="H64" s="13" t="n">
        <x:v>1</x:v>
      </x:c>
      <x:c r="I64" s="10" t="str">
        <x:v>计入参考小计</x:v>
      </x:c>
      <x:c r="J64" s="10" t="str">
        <x:v>BOM预算参考，非供应商实报。美元单价取整后乘本案数量；不重复除以0.7。原机品牌型号、现场配置、国际税运及境外安装待确认。</x:v>
      </x:c>
    </x:row>
    <x:row r="65" ht="74" customHeight="1">
      <x:c r="A65" s="10" t="str">
        <x:v>LK-081</x:v>
      </x:c>
      <x:c r="B65" s="10" t="str">
        <x:v>lk-bom-81</x:v>
      </x:c>
      <x:c r="C65" s="10" t="str">
        <x:v>天花吸顶扬声器</x:v>
      </x:c>
      <x:c r="D65" s="10" t="str">
        <x:v>CNY</x:v>
      </x:c>
      <x:c r="E65" s="10" t="str">
        <x:v>个</x:v>
      </x:c>
      <x:c r="F65" s="11" t="n">
        <x:v>79.31</x:v>
      </x:c>
      <x:c r="G65" s="13" t="n">
        <x:f>ROUND(F65/$D$4,0)</x:f>
        <x:v>12</x:v>
      </x:c>
      <x:c r="H65" s="13" t="n">
        <x:v>1</x:v>
      </x:c>
      <x:c r="I65" s="10" t="str">
        <x:v>计入参考小计</x:v>
      </x:c>
      <x:c r="J65" s="10" t="str">
        <x:v>BOM预算参考，非供应商实报。美元单价取整后乘本案数量；不重复除以0.7。原机品牌型号、现场配置、国际税运及境外安装待确认。</x:v>
      </x:c>
    </x:row>
    <x:row r="66" ht="74" customHeight="1">
      <x:c r="A66" s="10" t="str">
        <x:v>LK-079</x:v>
      </x:c>
      <x:c r="B66" s="10" t="str">
        <x:v>lk-bom-79</x:v>
      </x:c>
      <x:c r="C66" s="10" t="str">
        <x:v>入口铝合金除尘地垫</x:v>
      </x:c>
      <x:c r="D66" s="10" t="str">
        <x:v>CNY</x:v>
      </x:c>
      <x:c r="E66" s="10" t="str">
        <x:v>块</x:v>
      </x:c>
      <x:c r="F66" s="11" t="n">
        <x:v>504.7</x:v>
      </x:c>
      <x:c r="G66" s="13" t="n">
        <x:f>ROUND(F66/$D$4,0)</x:f>
        <x:v>75</x:v>
      </x:c>
      <x:c r="H66" s="13" t="n">
        <x:v>1</x:v>
      </x:c>
      <x:c r="I66" s="10" t="str">
        <x:v>计入参考小计</x:v>
      </x:c>
      <x:c r="J66" s="10" t="str">
        <x:v>BOM预算参考，非供应商实报。美元单价取整后乘本案数量；不重复除以0.7。原机品牌型号、现场配置、国际税运及境外安装待确认。</x:v>
      </x:c>
    </x:row>
    <x:row r="67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</x:row>
    <x:row r="68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</x:row>
    <x:row r="69" ht="38" customHeight="1">
      <x:c r="A69" s="30" t="str">
        <x:v>选材替换 · 材料表面，不构成整套施工报价</x:v>
      </x:c>
      <x:c r="B69" s="30"/>
      <x:c r="C69" s="30"/>
      <x:c r="D69" s="30"/>
      <x:c r="E69" s="30"/>
      <x:c r="F69" s="30"/>
      <x:c r="G69" s="30"/>
      <x:c r="H69" s="30"/>
      <x:c r="I69" s="30"/>
      <x:c r="J69" s="30"/>
    </x:row>
    <x:row r="70">
      <x:c r="A70" s="10" t="str">
        <x:v>材料来源：https://bom.icook.cloud/admin?project=luckin · 当前库参数及实际项目引用已核对</x:v>
      </x:c>
      <x:c r="B70" s="10"/>
      <x:c r="C70" s="10"/>
      <x:c r="D70" s="10"/>
      <x:c r="E70" s="10"/>
      <x:c r="F70" s="10"/>
      <x:c r="G70" s="10"/>
      <x:c r="H70" s="10"/>
      <x:c r="I70" s="10"/>
      <x:c r="J70" s="10"/>
    </x:row>
    <x:row r="7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</x:row>
    <x:row r="72" ht="38" customHeight="1">
      <x:c r="A72" s="30" t="str">
        <x:v>部位</x:v>
      </x:c>
      <x:c r="B72" s="30" t="str">
        <x:v>稳定引用</x:v>
      </x:c>
      <x:c r="C72" s="30" t="str">
        <x:v>材料</x:v>
      </x:c>
      <x:c r="D72" s="30" t="str">
        <x:v>计量单位</x:v>
      </x:c>
      <x:c r="E72" s="30" t="str">
        <x:v>应用说明</x:v>
      </x:c>
      <x:c r="F72" s="30"/>
      <x:c r="G72" s="30"/>
      <x:c r="H72" s="30"/>
      <x:c r="I72" s="30"/>
      <x:c r="J72" s="30"/>
    </x:row>
    <x:row r="73" ht="110" customHeight="1">
      <x:c r="A73" s="10" t="str">
        <x:v>木饰面</x:v>
      </x:c>
      <x:c r="B73" s="10" t="str">
        <x:v>rate:veneer</x:v>
      </x:c>
      <x:c r="C73" s="10" t="str">
        <x:v>木纹饰面材料</x:v>
      </x:c>
      <x:c r="D73" s="10" t="str">
        <x:v>㎡</x:v>
      </x:c>
      <x:c r="E73" s="10" t="str">
        <x:v>保留暖木配色；基层、侧面展开、封边、安装待核。</x:v>
      </x:c>
      <x:c r="F73" s="10"/>
      <x:c r="G73" s="10"/>
      <x:c r="H73" s="10"/>
      <x:c r="I73" s="10"/>
      <x:c r="J73" s="10"/>
    </x:row>
    <x:row r="74" ht="110" customHeight="1">
      <x:c r="A74" s="10" t="str">
        <x:v>暖灰墙面</x:v>
      </x:c>
      <x:c r="B74" s="10" t="str">
        <x:v>rate:artPaint</x:v>
      </x:c>
      <x:c r="C74" s="10" t="str">
        <x:v>质感涂料材料</x:v>
      </x:c>
      <x:c r="D74" s="10" t="str">
        <x:v>kg</x:v>
      </x:c>
      <x:c r="E74" s="10" t="str">
        <x:v>不是㎡单价；每㎡耗量及防潮/耐污样板待核。</x:v>
      </x:c>
      <x:c r="F74" s="10"/>
      <x:c r="G74" s="10"/>
      <x:c r="H74" s="10"/>
      <x:c r="I74" s="10"/>
      <x:c r="J74" s="10"/>
    </x:row>
    <x:row r="75" ht="110" customHeight="1">
      <x:c r="A75" s="10" t="str">
        <x:v>休闲椅皮面</x:v>
      </x:c>
      <x:c r="B75" s="10" t="str">
        <x:v>material:pu</x:v>
      </x:c>
      <x:c r="C75" s="10" t="str">
        <x:v>PU家具革，幅宽1.4m</x:v>
      </x:c>
      <x:c r="D75" s="10" t="str">
        <x:v>延米→㎡</x:v>
      </x:c>
      <x:c r="E75" s="10" t="str">
        <x:v>1延米=1.4㎡；保留焦糖色，耐磨及阻燃待样板确认。</x:v>
      </x:c>
      <x:c r="F75" s="10"/>
      <x:c r="G75" s="10"/>
      <x:c r="H75" s="10"/>
      <x:c r="I75" s="10"/>
      <x:c r="J75" s="10"/>
    </x:row>
    <x:row r="76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</x:row>
    <x:row r="77" ht="45" customHeight="1">
      <x:c r="A77" s="10" t="str">
        <x:v>柜台长条釉面板未强行替换为小方砖；15项空间定制报价待补，不以材料单价代替成品或施工总价。</x:v>
      </x:c>
      <x:c r="B77" s="10"/>
      <x:c r="C77" s="10"/>
      <x:c r="D77" s="10"/>
      <x:c r="E77" s="10"/>
      <x:c r="F77" s="10"/>
      <x:c r="G77" s="10"/>
      <x:c r="H77" s="10"/>
      <x:c r="I77" s="10"/>
      <x:c r="J77" s="10"/>
    </x:row>
  </x:sheetData>
  <x:mergeCells>
    <x:mergeCell ref="A1:J1"/>
    <x:mergeCell ref="A2:J2"/>
    <x:mergeCell ref="A3:J3"/>
    <x:mergeCell ref="A4:C4"/>
    <x:mergeCell ref="E4:J4"/>
    <x:mergeCell ref="A5:J5"/>
    <x:mergeCell ref="A69:J69"/>
    <x:mergeCell ref="A70:J70"/>
    <x:mergeCell ref="A77:J77"/>
  </x:mergeCells>
  <x:pageMargins left="0.7" right="0.7" top="0.75" bottom="0.75" header="0.3" footer="0.3"/>
  <x:tableParts count="1">
    <x:tablePart xmlns:r="http://schemas.openxmlformats.org/officeDocument/2006/relationships" r:id="R47e8f5aad798475b"/>
  </x:tableParts>
</x:worksheet>
</file>